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PRIT\UFTAM\"/>
    </mc:Choice>
  </mc:AlternateContent>
  <xr:revisionPtr revIDLastSave="0" documentId="8_{2CC83797-3B84-481A-A04A-26607881905E}" xr6:coauthVersionLast="36" xr6:coauthVersionMax="36" xr10:uidLastSave="{00000000-0000-0000-0000-000000000000}"/>
  <bookViews>
    <workbookView xWindow="0" yWindow="0" windowWidth="23040" windowHeight="8484" tabRatio="769" xr2:uid="{00000000-000D-0000-FFFF-FFFF00000000}"/>
  </bookViews>
  <sheets>
    <sheet name="SLEAM3" sheetId="6" r:id="rId1"/>
    <sheet name="SLEAM4" sheetId="5" r:id="rId2"/>
    <sheet name="SLEAM5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" i="1" l="1"/>
  <c r="F33" i="1"/>
  <c r="M30" i="1"/>
  <c r="J30" i="1"/>
  <c r="N30" i="1" s="1"/>
  <c r="H30" i="1"/>
  <c r="H33" i="1" s="1"/>
  <c r="G30" i="1"/>
  <c r="G33" i="1" s="1"/>
  <c r="F25" i="1"/>
  <c r="M23" i="1"/>
  <c r="J23" i="1"/>
  <c r="H23" i="1"/>
  <c r="G23" i="1"/>
  <c r="N20" i="1"/>
  <c r="M20" i="1"/>
  <c r="J20" i="1"/>
  <c r="H20" i="1"/>
  <c r="G20" i="1"/>
  <c r="M18" i="1"/>
  <c r="J18" i="1"/>
  <c r="N18" i="1" s="1"/>
  <c r="H18" i="1"/>
  <c r="G18" i="1"/>
  <c r="M15" i="1"/>
  <c r="J15" i="1"/>
  <c r="N15" i="1" s="1"/>
  <c r="H15" i="1"/>
  <c r="G15" i="1"/>
  <c r="M12" i="1"/>
  <c r="J12" i="1"/>
  <c r="N12" i="1" s="1"/>
  <c r="H12" i="1"/>
  <c r="G12" i="1"/>
  <c r="M9" i="1"/>
  <c r="J9" i="1"/>
  <c r="N9" i="1" s="1"/>
  <c r="H9" i="1"/>
  <c r="G9" i="1"/>
  <c r="G25" i="1" l="1"/>
  <c r="J25" i="1"/>
  <c r="H25" i="1"/>
  <c r="H37" i="1" s="1"/>
  <c r="J37" i="1"/>
  <c r="G37" i="1"/>
  <c r="G34" i="1"/>
  <c r="N23" i="1"/>
  <c r="H52" i="5"/>
  <c r="H57" i="5" s="1"/>
  <c r="G52" i="5"/>
  <c r="G57" i="5" s="1"/>
  <c r="H48" i="5"/>
  <c r="G48" i="5"/>
  <c r="H45" i="5"/>
  <c r="G45" i="5"/>
  <c r="H42" i="5"/>
  <c r="G42" i="5"/>
  <c r="H38" i="5"/>
  <c r="G38" i="5"/>
  <c r="H36" i="5"/>
  <c r="G36" i="5"/>
  <c r="H33" i="5"/>
  <c r="G33" i="5"/>
  <c r="H25" i="5"/>
  <c r="H28" i="5" s="1"/>
  <c r="G25" i="5"/>
  <c r="H23" i="5"/>
  <c r="G23" i="5"/>
  <c r="H21" i="5"/>
  <c r="G21" i="5"/>
  <c r="H17" i="5"/>
  <c r="G17" i="5"/>
  <c r="H13" i="5"/>
  <c r="G13" i="5"/>
  <c r="G28" i="5" s="1"/>
  <c r="H9" i="5"/>
  <c r="G9" i="5"/>
  <c r="G38" i="1" l="1"/>
  <c r="G26" i="1"/>
  <c r="J54" i="5"/>
  <c r="J52" i="5"/>
  <c r="J48" i="5"/>
  <c r="J45" i="5"/>
  <c r="J42" i="5"/>
  <c r="J38" i="5"/>
  <c r="J36" i="5"/>
  <c r="I36" i="5"/>
  <c r="J33" i="5"/>
  <c r="J25" i="5"/>
  <c r="J23" i="5"/>
  <c r="J21" i="5"/>
  <c r="J17" i="5"/>
  <c r="J13" i="5"/>
  <c r="J9" i="5"/>
  <c r="J28" i="5" l="1"/>
  <c r="J57" i="5"/>
  <c r="D48" i="5" l="1"/>
  <c r="D33" i="5"/>
  <c r="F25" i="5"/>
  <c r="E25" i="5"/>
  <c r="F23" i="5"/>
  <c r="E23" i="5"/>
  <c r="F21" i="5"/>
  <c r="E21" i="5"/>
  <c r="E13" i="5"/>
  <c r="E17" i="5"/>
  <c r="K28" i="5"/>
  <c r="L28" i="5"/>
  <c r="D28" i="5"/>
  <c r="C28" i="5"/>
  <c r="M25" i="5" l="1"/>
  <c r="M23" i="5"/>
  <c r="M21" i="5"/>
  <c r="F57" i="5" l="1"/>
  <c r="C57" i="5"/>
  <c r="D54" i="5"/>
  <c r="D36" i="5"/>
  <c r="N33" i="5"/>
  <c r="F17" i="5"/>
  <c r="F13" i="5"/>
  <c r="I28" i="5"/>
  <c r="F9" i="5"/>
  <c r="E9" i="5"/>
  <c r="Y8" i="5"/>
  <c r="M33" i="5" l="1"/>
  <c r="M54" i="5"/>
  <c r="M45" i="5"/>
  <c r="M42" i="5"/>
  <c r="N54" i="5"/>
  <c r="N45" i="5"/>
  <c r="N42" i="5"/>
  <c r="D45" i="5"/>
  <c r="D42" i="5" s="1"/>
  <c r="D38" i="5" s="1"/>
  <c r="D57" i="5" s="1"/>
  <c r="L57" i="5" s="1"/>
  <c r="L61" i="5" s="1"/>
  <c r="D52" i="5"/>
  <c r="F28" i="5"/>
  <c r="N13" i="5"/>
  <c r="K57" i="5"/>
  <c r="K61" i="5" s="1"/>
  <c r="N9" i="5"/>
  <c r="M9" i="5"/>
  <c r="M13" i="5"/>
  <c r="M17" i="5"/>
  <c r="C29" i="5"/>
  <c r="K29" i="5"/>
  <c r="G29" i="5"/>
  <c r="C61" i="5"/>
  <c r="F61" i="5"/>
  <c r="G58" i="5"/>
  <c r="G61" i="5"/>
  <c r="H61" i="5"/>
  <c r="C58" i="5" l="1"/>
  <c r="D61" i="5"/>
  <c r="C62" i="5" s="1"/>
  <c r="N52" i="5"/>
  <c r="N48" i="5"/>
  <c r="N38" i="5"/>
  <c r="M48" i="5"/>
  <c r="M52" i="5"/>
  <c r="M38" i="5"/>
  <c r="G62" i="5"/>
  <c r="K58" i="5"/>
  <c r="K62" i="5"/>
  <c r="M36" i="5" l="1"/>
  <c r="I57" i="5"/>
  <c r="I61" i="5" s="1"/>
  <c r="N36" i="5"/>
  <c r="N57" i="5" s="1"/>
  <c r="J61" i="5"/>
  <c r="N17" i="5"/>
  <c r="N25" i="5" l="1"/>
  <c r="N21" i="5" l="1"/>
  <c r="N23" i="5"/>
  <c r="N28" i="5" s="1"/>
  <c r="N61" i="5" s="1"/>
</calcChain>
</file>

<file path=xl/sharedStrings.xml><?xml version="1.0" encoding="utf-8"?>
<sst xmlns="http://schemas.openxmlformats.org/spreadsheetml/2006/main" count="270" uniqueCount="128">
  <si>
    <t>CM</t>
  </si>
  <si>
    <t>TD</t>
  </si>
  <si>
    <t>Coef.</t>
  </si>
  <si>
    <t>ECTS</t>
  </si>
  <si>
    <t>Cours obligatoire</t>
  </si>
  <si>
    <t xml:space="preserve">Total  </t>
  </si>
  <si>
    <t>Volume horaire étudiant</t>
  </si>
  <si>
    <t xml:space="preserve">Total </t>
  </si>
  <si>
    <t xml:space="preserve">Total annuel  </t>
  </si>
  <si>
    <t>Intitulé des Unités d'Enseignement (UE) 
et 
des éléments pédagogiques (EP)</t>
  </si>
  <si>
    <t>Equipements</t>
  </si>
  <si>
    <t xml:space="preserve">Communication (connexion, web…)  </t>
  </si>
  <si>
    <t>Documentation, bibliothèque</t>
  </si>
  <si>
    <t>Autre</t>
  </si>
  <si>
    <t>Description</t>
  </si>
  <si>
    <t>Estimation financière</t>
  </si>
  <si>
    <t>Matériel, consommables…</t>
  </si>
  <si>
    <t xml:space="preserve">Total général estimation financière </t>
  </si>
  <si>
    <t>S'appui sur un diplôme existant</t>
  </si>
  <si>
    <t>Création de diplôme</t>
  </si>
  <si>
    <t>Volume Horaire Partie française</t>
  </si>
  <si>
    <t>Volume Horaire Partie tunsienne</t>
  </si>
  <si>
    <t>Volume Horaire TOTAL</t>
  </si>
  <si>
    <t>Cours obligatoire/optionnel</t>
  </si>
  <si>
    <t>Master Informatique UCA</t>
  </si>
  <si>
    <t xml:space="preserve">Double Diplôme : Master Informatique UCA / Ingénieur ESPRIT </t>
  </si>
  <si>
    <t>Semestre 3</t>
  </si>
  <si>
    <t>Semestre 4</t>
  </si>
  <si>
    <t>Cybersecurite</t>
  </si>
  <si>
    <t>Centre de documentation (déjà fourni par les deux établissements)</t>
  </si>
  <si>
    <t xml:space="preserve">Matériel d'enseignement à distance : robots de téléprésence (2)  + logiciel / matériel PC de contrôle à distance </t>
  </si>
  <si>
    <t>déjà financé : 1 PC portable par étudiant + système de visio (déjà fournis par les deux sites)</t>
  </si>
  <si>
    <t xml:space="preserve">Mobilité d'échange des enseignants (5 x 2), d'étudiants (effectif ciblé 12), d'administratifs (2) </t>
  </si>
  <si>
    <t xml:space="preserve">Création de Contenu  en ligne pour une partie de la formation à distance (6 cours à 2 ECTS chaque) </t>
  </si>
  <si>
    <t>équipements pour les travaux pratiques (cibles embarquées, smart phone, petit matériel électronique,...)</t>
  </si>
  <si>
    <t>UE 1 : Conception matérielle des SE</t>
  </si>
  <si>
    <t>UE 2 : Architecture n-tiers</t>
  </si>
  <si>
    <t>UE 3 : Mangement et Pilotage de projet</t>
  </si>
  <si>
    <t>Calculateurs Embarqués</t>
  </si>
  <si>
    <t>Bus de communication</t>
  </si>
  <si>
    <t>Ateliers éléctroniques</t>
  </si>
  <si>
    <t>JEE specifications and applications</t>
  </si>
  <si>
    <t>Architecture n-tiers (.NET)</t>
  </si>
  <si>
    <t>Initiation à l'Administration des bases de données</t>
  </si>
  <si>
    <t>Gestion de projet</t>
  </si>
  <si>
    <t>Droit</t>
  </si>
  <si>
    <t>Innovation et Entrepreunariat</t>
  </si>
  <si>
    <t>UE 4 : Vision et Sysème expert</t>
  </si>
  <si>
    <t>Computer Vision and M-vision</t>
  </si>
  <si>
    <t>Projet d'intégration Embarqué</t>
  </si>
  <si>
    <t>UE 5 : Projet d'intégration Embarqué</t>
  </si>
  <si>
    <t>Communication, Culture et Citoyenneté  A4</t>
  </si>
  <si>
    <t>UE 6 : Communication, Culture et Citoyenneté  A4</t>
  </si>
  <si>
    <t>UE 1 : Réseau pour l'embarqué</t>
  </si>
  <si>
    <t>Réseaux de capteurs</t>
  </si>
  <si>
    <t>Circuits programmables FPGA et langage VHDL</t>
  </si>
  <si>
    <t>UE 2 : Projet d'intégration Embarqué</t>
  </si>
  <si>
    <t>UE 3 : Système et Programmation avancée</t>
  </si>
  <si>
    <t>PSR</t>
  </si>
  <si>
    <t>système d'exploitation embarqué</t>
  </si>
  <si>
    <t>Services et Administration des Réseaux</t>
  </si>
  <si>
    <t>Developement  Mobile</t>
  </si>
  <si>
    <t>Architecture orientée services</t>
  </si>
  <si>
    <t>UE 4 : Mobile software engineering</t>
  </si>
  <si>
    <t>Intélligence artificielle et système expert</t>
  </si>
  <si>
    <t>UE 5 : Vision et Sysème expert</t>
  </si>
  <si>
    <t>UE 6 : Stage obligatoire</t>
  </si>
  <si>
    <t>UE 7 : Communication, Culture et Citoyenneté  F4</t>
  </si>
  <si>
    <t>Communication, Culture et Citoyenneté  F4</t>
  </si>
  <si>
    <t>UE 6 : Recherche opérationnelle</t>
  </si>
  <si>
    <t>Graphes et applications</t>
  </si>
  <si>
    <t>projets complexité</t>
  </si>
  <si>
    <t>Programmation linéaire</t>
  </si>
  <si>
    <t>Semestre 9</t>
  </si>
  <si>
    <t>UE 1 : Informatique ambiante</t>
  </si>
  <si>
    <t>Middleware for internet of things (MIoT)</t>
  </si>
  <si>
    <t>Objets connectés et services (OCS)</t>
  </si>
  <si>
    <t>UE 2 : Systéme embarqué avancé</t>
  </si>
  <si>
    <t>Systèmes et applications  embarqués</t>
  </si>
  <si>
    <t>Conception logicielle/matérielle de systèmes embarqués temps réel</t>
  </si>
  <si>
    <t>UE 3 : Test et validation de logiciel</t>
  </si>
  <si>
    <t>Test et validation</t>
  </si>
  <si>
    <t>Intégration continue</t>
  </si>
  <si>
    <t>UE 4 :Cybersecurite</t>
  </si>
  <si>
    <t>UE5 : Préparation à la vie professionnelle</t>
  </si>
  <si>
    <t>Compétences personelles F</t>
  </si>
  <si>
    <t>Compétences personelles A</t>
  </si>
  <si>
    <t>UE 6 : stage</t>
  </si>
  <si>
    <t>Stage Technicien</t>
  </si>
  <si>
    <t>Semestre 10</t>
  </si>
  <si>
    <t>UE 1 : stage</t>
  </si>
  <si>
    <t>stage de fin d'études</t>
  </si>
  <si>
    <t>Semestre 1+A22</t>
  </si>
  <si>
    <t>UE 1 : Administration des SE</t>
  </si>
  <si>
    <t>Administration &amp; sécurité des SE (Unix)</t>
  </si>
  <si>
    <t>UE 2 : Communication, Culture et Citoyenneté  A3</t>
  </si>
  <si>
    <t>Communication, Culture et Citoyenneté  A3</t>
  </si>
  <si>
    <t>UE 3 : Management de l'entreprise</t>
  </si>
  <si>
    <t>Analyse et Décisions Financières</t>
  </si>
  <si>
    <t>Environnement de l’entreprise</t>
  </si>
  <si>
    <t>UE 4 : Méthodes numériques pour l'ingénieur</t>
  </si>
  <si>
    <t>Méthodes numériques pour l'ingénieur</t>
  </si>
  <si>
    <t>UE 5 : Modélisation et  Programmation Objet</t>
  </si>
  <si>
    <t>Conception par Objet et Programmation Java</t>
  </si>
  <si>
    <t>Langage de modélisation (UML)</t>
  </si>
  <si>
    <t>langage de programmation C#</t>
  </si>
  <si>
    <t>UE 6 : Réseau IP et routage</t>
  </si>
  <si>
    <t>Interconnexion des réseaux</t>
  </si>
  <si>
    <t>Semestre 2</t>
  </si>
  <si>
    <t>UE 1 : Communication, Culture et Citoyenneté  F3</t>
  </si>
  <si>
    <t>Communication, Culture et Citoyenneté  F3</t>
  </si>
  <si>
    <t>UE 2 : Developpement web &amp; mobile</t>
  </si>
  <si>
    <t>Programmation des terminaux mobiles</t>
  </si>
  <si>
    <t>Sys. De Gestion de Bases de Données</t>
  </si>
  <si>
    <t>Technologies Web 2.0</t>
  </si>
  <si>
    <t>UE 3 : Génie logiciel &amp; atelier GL</t>
  </si>
  <si>
    <t>Génie logiciel &amp; atelier GL</t>
  </si>
  <si>
    <t>UE 4 : PI web mobile</t>
  </si>
  <si>
    <t xml:space="preserve">Projet développement Web Java </t>
  </si>
  <si>
    <t>UE 5 : Réseau IP et routage</t>
  </si>
  <si>
    <t>Ateliers Réseaux 1</t>
  </si>
  <si>
    <t>Certification CCNA</t>
  </si>
  <si>
    <t>UE 6 : Techniques d'éstimationn pour l'ingénieur</t>
  </si>
  <si>
    <t>Techniques d'éstimationn pour l'ingénieur</t>
  </si>
  <si>
    <t>UE 7 : Théorie des langages</t>
  </si>
  <si>
    <t>Théorie des langages</t>
  </si>
  <si>
    <t xml:space="preserve">UE 8 : </t>
  </si>
  <si>
    <t>Stage ouvrier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</si>
</sst>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40C]0"/>
    <numFmt numFmtId="166" formatCode="mmm\-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indexed="62"/>
      <name val="Calibri"/>
      <family val="2"/>
      <charset val="134"/>
    </font>
    <font>
      <sz val="10"/>
      <name val="Calibri"/>
      <family val="2"/>
      <scheme val="minor"/>
    </font>
    <font>
      <sz val="11"/>
      <color indexed="63"/>
      <name val="Arial"/>
      <family val="2"/>
      <charset val="134"/>
    </font>
    <font>
      <b/>
      <sz val="18"/>
      <color indexed="62"/>
      <name val="Calibri"/>
      <family val="2"/>
      <charset val="1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9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314">
    <xf numFmtId="0" fontId="0" fillId="0" borderId="0" xfId="0"/>
    <xf numFmtId="0" fontId="0" fillId="0" borderId="6" xfId="0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/>
    <xf numFmtId="0" fontId="1" fillId="0" borderId="1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Border="1" applyAlignment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 applyAlignment="1">
      <alignment vertical="center"/>
    </xf>
    <xf numFmtId="0" fontId="0" fillId="5" borderId="1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1" fillId="3" borderId="24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9" xfId="0" applyBorder="1" applyAlignment="1">
      <alignment wrapText="1"/>
    </xf>
    <xf numFmtId="0" fontId="0" fillId="0" borderId="33" xfId="0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32" xfId="0" applyBorder="1" applyAlignment="1"/>
    <xf numFmtId="0" fontId="0" fillId="5" borderId="25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0" fontId="0" fillId="0" borderId="43" xfId="0" applyBorder="1" applyAlignment="1"/>
    <xf numFmtId="0" fontId="0" fillId="5" borderId="23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0" borderId="46" xfId="0" applyBorder="1" applyAlignment="1"/>
    <xf numFmtId="0" fontId="0" fillId="5" borderId="39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47" xfId="0" applyBorder="1"/>
    <xf numFmtId="0" fontId="0" fillId="0" borderId="25" xfId="0" applyBorder="1"/>
    <xf numFmtId="0" fontId="1" fillId="3" borderId="48" xfId="0" applyFont="1" applyFill="1" applyBorder="1" applyAlignment="1">
      <alignment horizontal="center" vertical="center"/>
    </xf>
    <xf numFmtId="0" fontId="0" fillId="0" borderId="49" xfId="0" applyBorder="1"/>
    <xf numFmtId="0" fontId="0" fillId="0" borderId="15" xfId="0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4" xfId="0" applyBorder="1" applyAlignment="1">
      <alignment wrapText="1"/>
    </xf>
    <xf numFmtId="0" fontId="5" fillId="7" borderId="35" xfId="0" applyFont="1" applyFill="1" applyBorder="1" applyAlignment="1">
      <alignment wrapText="1"/>
    </xf>
    <xf numFmtId="164" fontId="0" fillId="0" borderId="6" xfId="0" applyNumberFormat="1" applyBorder="1" applyAlignment="1">
      <alignment wrapText="1"/>
    </xf>
    <xf numFmtId="0" fontId="7" fillId="8" borderId="51" xfId="1" applyNumberFormat="1" applyFont="1" applyFill="1" applyBorder="1" applyAlignment="1">
      <alignment horizontal="center" vertical="center"/>
    </xf>
    <xf numFmtId="0" fontId="7" fillId="8" borderId="6" xfId="1" applyNumberFormat="1" applyFont="1" applyFill="1" applyBorder="1" applyAlignment="1">
      <alignment horizontal="center" vertical="center"/>
    </xf>
    <xf numFmtId="166" fontId="7" fillId="6" borderId="6" xfId="1" applyNumberFormat="1" applyFont="1" applyFill="1" applyBorder="1" applyAlignment="1">
      <alignment horizontal="center" vertical="center"/>
    </xf>
    <xf numFmtId="0" fontId="7" fillId="9" borderId="6" xfId="1" applyNumberFormat="1" applyFont="1" applyFill="1" applyBorder="1" applyAlignment="1">
      <alignment horizontal="center" vertical="center"/>
    </xf>
    <xf numFmtId="166" fontId="7" fillId="10" borderId="6" xfId="1" applyNumberFormat="1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6" xfId="1" applyNumberFormat="1" applyFont="1" applyFill="1" applyBorder="1" applyAlignment="1">
      <alignment horizontal="center" vertical="center"/>
    </xf>
    <xf numFmtId="0" fontId="7" fillId="11" borderId="19" xfId="1" applyNumberFormat="1" applyFont="1" applyFill="1" applyBorder="1" applyAlignment="1">
      <alignment horizontal="center" vertical="center"/>
    </xf>
    <xf numFmtId="0" fontId="7" fillId="12" borderId="6" xfId="1" applyNumberFormat="1" applyFont="1" applyFill="1" applyBorder="1" applyAlignment="1">
      <alignment horizontal="center" vertical="center"/>
    </xf>
    <xf numFmtId="166" fontId="7" fillId="13" borderId="6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6" borderId="6" xfId="3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center"/>
    </xf>
    <xf numFmtId="0" fontId="10" fillId="6" borderId="6" xfId="3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0" xfId="0"/>
    <xf numFmtId="0" fontId="0" fillId="0" borderId="6" xfId="0" applyBorder="1"/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/>
    <xf numFmtId="0" fontId="1" fillId="0" borderId="1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 applyAlignment="1">
      <alignment vertical="center"/>
    </xf>
    <xf numFmtId="0" fontId="0" fillId="5" borderId="1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1" fillId="3" borderId="24" xfId="0" applyFont="1" applyFill="1" applyBorder="1" applyAlignment="1">
      <alignment horizontal="center" vertical="center"/>
    </xf>
    <xf numFmtId="0" fontId="0" fillId="0" borderId="19" xfId="0" applyBorder="1"/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9" xfId="0" applyBorder="1" applyAlignment="1">
      <alignment wrapText="1"/>
    </xf>
    <xf numFmtId="0" fontId="0" fillId="0" borderId="31" xfId="0" applyBorder="1"/>
    <xf numFmtId="0" fontId="0" fillId="0" borderId="14" xfId="0" applyBorder="1"/>
    <xf numFmtId="0" fontId="0" fillId="0" borderId="33" xfId="0" applyFill="1" applyBorder="1" applyAlignment="1">
      <alignment horizontal="center" vertical="center" wrapText="1"/>
    </xf>
    <xf numFmtId="0" fontId="0" fillId="0" borderId="34" xfId="0" applyBorder="1"/>
    <xf numFmtId="0" fontId="5" fillId="7" borderId="35" xfId="0" applyFont="1" applyFill="1" applyBorder="1"/>
    <xf numFmtId="0" fontId="2" fillId="2" borderId="28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37" xfId="0" applyBorder="1"/>
    <xf numFmtId="0" fontId="0" fillId="0" borderId="32" xfId="0" applyBorder="1" applyAlignment="1"/>
    <xf numFmtId="0" fontId="0" fillId="5" borderId="25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3" xfId="0" applyBorder="1" applyAlignment="1"/>
    <xf numFmtId="0" fontId="0" fillId="5" borderId="23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0" borderId="46" xfId="0" applyBorder="1" applyAlignment="1"/>
    <xf numFmtId="0" fontId="0" fillId="5" borderId="39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47" xfId="0" applyBorder="1"/>
    <xf numFmtId="0" fontId="0" fillId="0" borderId="25" xfId="0" applyBorder="1"/>
    <xf numFmtId="0" fontId="1" fillId="3" borderId="48" xfId="0" applyFont="1" applyFill="1" applyBorder="1" applyAlignment="1">
      <alignment horizontal="center" vertical="center"/>
    </xf>
    <xf numFmtId="0" fontId="0" fillId="0" borderId="49" xfId="0" applyBorder="1"/>
    <xf numFmtId="0" fontId="0" fillId="0" borderId="15" xfId="0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Protection="1">
      <protection locked="0"/>
    </xf>
  </cellXfs>
  <cellStyles count="4">
    <cellStyle name="Normal" xfId="0" builtinId="0"/>
    <cellStyle name="Normal 14" xfId="2" xr:uid="{00000000-0005-0000-0000-000001000000}"/>
    <cellStyle name="TableStyleLight1 4" xfId="1" xr:uid="{00000000-0005-0000-0000-000002000000}"/>
    <cellStyle name="TableStyleLight1 8" xfId="3" xr:uid="{00000000-0005-0000-0000-000003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FB55-0FAB-4867-9091-BB9033D9DEC5}">
  <dimension ref="A1:Y54"/>
  <sheetViews>
    <sheetView tabSelected="1" workbookViewId="0">
      <selection activeCell="P10" sqref="P10"/>
    </sheetView>
  </sheetViews>
  <sheetFormatPr baseColWidth="10" defaultRowHeight="14.4"/>
  <sheetData>
    <row r="1" spans="1:2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5">
      <c r="A2" s="137" t="s">
        <v>25</v>
      </c>
      <c r="B2" s="138"/>
      <c r="C2" s="139"/>
      <c r="D2" s="138"/>
      <c r="E2" s="138"/>
      <c r="F2" s="140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5" ht="15" thickBot="1">
      <c r="A3" s="141" t="s">
        <v>18</v>
      </c>
      <c r="B3" s="142"/>
      <c r="C3" s="143" t="s">
        <v>24</v>
      </c>
      <c r="D3" s="144"/>
      <c r="E3" s="144"/>
      <c r="F3" s="144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</row>
    <row r="4" spans="1:25" ht="15" thickBot="1">
      <c r="A4" s="141" t="s">
        <v>19</v>
      </c>
      <c r="B4" s="142"/>
      <c r="C4" s="271"/>
      <c r="D4" s="306"/>
      <c r="E4" s="306"/>
      <c r="F4" s="306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</row>
    <row r="5" spans="1:25">
      <c r="A5" s="145" t="s">
        <v>9</v>
      </c>
      <c r="B5" s="146"/>
      <c r="C5" s="151" t="s">
        <v>20</v>
      </c>
      <c r="D5" s="152"/>
      <c r="E5" s="153"/>
      <c r="F5" s="154"/>
      <c r="G5" s="151" t="s">
        <v>21</v>
      </c>
      <c r="H5" s="152"/>
      <c r="I5" s="153"/>
      <c r="J5" s="154"/>
      <c r="K5" s="161" t="s">
        <v>22</v>
      </c>
      <c r="L5" s="162"/>
      <c r="M5" s="163"/>
      <c r="N5" s="164"/>
      <c r="O5" s="202" t="s">
        <v>10</v>
      </c>
      <c r="P5" s="203"/>
      <c r="Q5" s="204" t="s">
        <v>16</v>
      </c>
      <c r="R5" s="203"/>
      <c r="S5" s="155" t="s">
        <v>11</v>
      </c>
      <c r="T5" s="203"/>
      <c r="U5" s="155" t="s">
        <v>12</v>
      </c>
      <c r="V5" s="203"/>
      <c r="W5" s="204" t="s">
        <v>13</v>
      </c>
      <c r="X5" s="203"/>
      <c r="Y5" s="266"/>
    </row>
    <row r="6" spans="1:25" ht="28.8">
      <c r="A6" s="147"/>
      <c r="B6" s="148"/>
      <c r="C6" s="157" t="s">
        <v>0</v>
      </c>
      <c r="D6" s="157" t="s">
        <v>1</v>
      </c>
      <c r="E6" s="157" t="s">
        <v>2</v>
      </c>
      <c r="F6" s="159" t="s">
        <v>3</v>
      </c>
      <c r="G6" s="157" t="s">
        <v>0</v>
      </c>
      <c r="H6" s="157" t="s">
        <v>1</v>
      </c>
      <c r="I6" s="157" t="s">
        <v>2</v>
      </c>
      <c r="J6" s="159" t="s">
        <v>3</v>
      </c>
      <c r="K6" s="166" t="s">
        <v>0</v>
      </c>
      <c r="L6" s="157" t="s">
        <v>1</v>
      </c>
      <c r="M6" s="157" t="s">
        <v>2</v>
      </c>
      <c r="N6" s="168" t="s">
        <v>3</v>
      </c>
      <c r="O6" s="265" t="s">
        <v>14</v>
      </c>
      <c r="P6" s="263" t="s">
        <v>15</v>
      </c>
      <c r="Q6" s="263" t="s">
        <v>14</v>
      </c>
      <c r="R6" s="263" t="s">
        <v>15</v>
      </c>
      <c r="S6" s="263" t="s">
        <v>14</v>
      </c>
      <c r="T6" s="263" t="s">
        <v>15</v>
      </c>
      <c r="U6" s="263" t="s">
        <v>14</v>
      </c>
      <c r="V6" s="263" t="s">
        <v>15</v>
      </c>
      <c r="W6" s="263" t="s">
        <v>14</v>
      </c>
      <c r="X6" s="263" t="s">
        <v>15</v>
      </c>
      <c r="Y6" s="267"/>
    </row>
    <row r="7" spans="1:25" ht="57.6">
      <c r="A7" s="149"/>
      <c r="B7" s="150"/>
      <c r="C7" s="158"/>
      <c r="D7" s="158"/>
      <c r="E7" s="158"/>
      <c r="F7" s="160"/>
      <c r="G7" s="158"/>
      <c r="H7" s="158"/>
      <c r="I7" s="158"/>
      <c r="J7" s="160"/>
      <c r="K7" s="167"/>
      <c r="L7" s="158"/>
      <c r="M7" s="158"/>
      <c r="N7" s="169"/>
      <c r="O7" s="262"/>
      <c r="P7" s="206"/>
      <c r="Q7" s="206"/>
      <c r="R7" s="206"/>
      <c r="S7" s="206"/>
      <c r="T7" s="206"/>
      <c r="U7" s="206"/>
      <c r="V7" s="206"/>
      <c r="W7" s="206"/>
      <c r="X7" s="206"/>
      <c r="Y7" s="268" t="s">
        <v>17</v>
      </c>
    </row>
    <row r="8" spans="1:25" ht="15" thickBot="1">
      <c r="A8" s="170" t="s">
        <v>92</v>
      </c>
      <c r="B8" s="171"/>
      <c r="C8" s="172"/>
      <c r="D8" s="172"/>
      <c r="E8" s="172"/>
      <c r="F8" s="173"/>
      <c r="G8" s="172"/>
      <c r="H8" s="172"/>
      <c r="I8" s="172"/>
      <c r="J8" s="173"/>
      <c r="K8" s="174"/>
      <c r="L8" s="172"/>
      <c r="M8" s="172"/>
      <c r="N8" s="175"/>
      <c r="O8" s="273"/>
      <c r="P8" s="269"/>
      <c r="Q8" s="269"/>
      <c r="R8" s="269"/>
      <c r="S8" s="269"/>
      <c r="T8" s="269"/>
      <c r="U8" s="269"/>
      <c r="V8" s="269"/>
      <c r="W8" s="269"/>
      <c r="X8" s="269"/>
      <c r="Y8" s="270">
        <v>0</v>
      </c>
    </row>
    <row r="9" spans="1:25">
      <c r="A9" s="176" t="s">
        <v>93</v>
      </c>
      <c r="B9" s="177"/>
      <c r="C9" s="211"/>
      <c r="D9" s="224"/>
      <c r="E9" s="232">
        <v>0</v>
      </c>
      <c r="F9" s="250">
        <v>0</v>
      </c>
      <c r="G9" s="211">
        <v>18</v>
      </c>
      <c r="H9" s="224">
        <v>24</v>
      </c>
      <c r="I9" s="232"/>
      <c r="J9" s="239">
        <v>5</v>
      </c>
      <c r="K9" s="274"/>
      <c r="L9" s="272"/>
      <c r="M9" s="232">
        <v>0</v>
      </c>
      <c r="N9" s="275">
        <v>5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05"/>
    </row>
    <row r="10" spans="1:25" ht="57.6">
      <c r="A10" s="263" t="s">
        <v>4</v>
      </c>
      <c r="B10" s="207" t="s">
        <v>94</v>
      </c>
      <c r="C10" s="212"/>
      <c r="D10" s="215"/>
      <c r="E10" s="228"/>
      <c r="F10" s="213"/>
      <c r="G10" s="212">
        <v>18</v>
      </c>
      <c r="H10" s="215">
        <v>24</v>
      </c>
      <c r="I10" s="228">
        <v>5</v>
      </c>
      <c r="J10" s="225"/>
      <c r="K10" s="276"/>
      <c r="L10" s="215"/>
      <c r="M10" s="228"/>
      <c r="N10" s="277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05"/>
    </row>
    <row r="11" spans="1:25">
      <c r="A11" s="178" t="s">
        <v>95</v>
      </c>
      <c r="B11" s="179"/>
      <c r="C11" s="211"/>
      <c r="D11" s="224"/>
      <c r="E11" s="232">
        <v>0</v>
      </c>
      <c r="F11" s="251">
        <v>0</v>
      </c>
      <c r="G11" s="211">
        <v>18</v>
      </c>
      <c r="H11" s="224">
        <v>24</v>
      </c>
      <c r="I11" s="232"/>
      <c r="J11" s="240">
        <v>3</v>
      </c>
      <c r="K11" s="278"/>
      <c r="L11" s="224"/>
      <c r="M11" s="232">
        <v>0</v>
      </c>
      <c r="N11" s="279">
        <v>3</v>
      </c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05"/>
    </row>
    <row r="12" spans="1:25" ht="72">
      <c r="A12" s="263" t="s">
        <v>4</v>
      </c>
      <c r="B12" s="207" t="s">
        <v>96</v>
      </c>
      <c r="C12" s="212"/>
      <c r="D12" s="215"/>
      <c r="E12" s="228"/>
      <c r="F12" s="213"/>
      <c r="G12" s="212">
        <v>18</v>
      </c>
      <c r="H12" s="215">
        <v>24</v>
      </c>
      <c r="I12" s="228">
        <v>3</v>
      </c>
      <c r="J12" s="225"/>
      <c r="K12" s="276"/>
      <c r="L12" s="215"/>
      <c r="M12" s="228"/>
      <c r="N12" s="277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05"/>
    </row>
    <row r="13" spans="1:25">
      <c r="A13" s="178" t="s">
        <v>97</v>
      </c>
      <c r="B13" s="179"/>
      <c r="C13" s="211"/>
      <c r="D13" s="224"/>
      <c r="E13" s="232">
        <v>0</v>
      </c>
      <c r="F13" s="251">
        <v>0</v>
      </c>
      <c r="G13" s="211">
        <v>18</v>
      </c>
      <c r="H13" s="224">
        <v>24</v>
      </c>
      <c r="I13" s="232"/>
      <c r="J13" s="240">
        <v>3</v>
      </c>
      <c r="K13" s="278"/>
      <c r="L13" s="224"/>
      <c r="M13" s="232">
        <v>0</v>
      </c>
      <c r="N13" s="279">
        <v>3</v>
      </c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05"/>
    </row>
    <row r="14" spans="1:25" ht="43.2">
      <c r="A14" s="263" t="s">
        <v>4</v>
      </c>
      <c r="B14" s="208" t="s">
        <v>98</v>
      </c>
      <c r="C14" s="217"/>
      <c r="D14" s="228"/>
      <c r="E14" s="217"/>
      <c r="F14" s="228"/>
      <c r="G14" s="217">
        <v>9</v>
      </c>
      <c r="H14" s="228">
        <v>12</v>
      </c>
      <c r="I14" s="217">
        <v>1.5</v>
      </c>
      <c r="J14" s="231"/>
      <c r="K14" s="289"/>
      <c r="L14" s="228"/>
      <c r="M14" s="217"/>
      <c r="N14" s="290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05"/>
    </row>
    <row r="15" spans="1:25" ht="43.2">
      <c r="A15" s="263" t="s">
        <v>4</v>
      </c>
      <c r="B15" s="209" t="s">
        <v>99</v>
      </c>
      <c r="C15" s="215"/>
      <c r="D15" s="226"/>
      <c r="E15" s="215"/>
      <c r="F15" s="226"/>
      <c r="G15" s="215">
        <v>9</v>
      </c>
      <c r="H15" s="226">
        <v>12</v>
      </c>
      <c r="I15" s="215">
        <v>1.5</v>
      </c>
      <c r="J15" s="214"/>
      <c r="K15" s="281"/>
      <c r="L15" s="226"/>
      <c r="M15" s="215"/>
      <c r="N15" s="280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05"/>
    </row>
    <row r="16" spans="1:25">
      <c r="A16" s="178" t="s">
        <v>100</v>
      </c>
      <c r="B16" s="179"/>
      <c r="C16" s="211"/>
      <c r="D16" s="224"/>
      <c r="E16" s="232">
        <v>0</v>
      </c>
      <c r="F16" s="251">
        <v>0</v>
      </c>
      <c r="G16" s="211">
        <v>18</v>
      </c>
      <c r="H16" s="224">
        <v>24</v>
      </c>
      <c r="I16" s="232"/>
      <c r="J16" s="240">
        <v>5</v>
      </c>
      <c r="K16" s="278"/>
      <c r="L16" s="224"/>
      <c r="M16" s="232">
        <v>0</v>
      </c>
      <c r="N16" s="279">
        <v>5</v>
      </c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05"/>
    </row>
    <row r="17" spans="1:25" ht="57.6">
      <c r="A17" s="263" t="s">
        <v>4</v>
      </c>
      <c r="B17" s="207" t="s">
        <v>101</v>
      </c>
      <c r="C17" s="212"/>
      <c r="D17" s="215"/>
      <c r="E17" s="228"/>
      <c r="F17" s="213"/>
      <c r="G17" s="212">
        <v>18</v>
      </c>
      <c r="H17" s="215">
        <v>24</v>
      </c>
      <c r="I17" s="228">
        <v>5</v>
      </c>
      <c r="J17" s="225"/>
      <c r="K17" s="276"/>
      <c r="L17" s="215"/>
      <c r="M17" s="228"/>
      <c r="N17" s="277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05"/>
    </row>
    <row r="18" spans="1:25">
      <c r="A18" s="178" t="s">
        <v>102</v>
      </c>
      <c r="B18" s="179"/>
      <c r="C18" s="216"/>
      <c r="D18" s="227"/>
      <c r="E18" s="232">
        <v>0</v>
      </c>
      <c r="F18" s="255">
        <v>0</v>
      </c>
      <c r="G18" s="216">
        <v>45</v>
      </c>
      <c r="H18" s="227">
        <v>60</v>
      </c>
      <c r="I18" s="232"/>
      <c r="J18" s="244">
        <v>11</v>
      </c>
      <c r="K18" s="287"/>
      <c r="L18" s="227"/>
      <c r="M18" s="232">
        <v>0</v>
      </c>
      <c r="N18" s="288">
        <v>11</v>
      </c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</row>
    <row r="19" spans="1:25" ht="57.6">
      <c r="A19" s="263" t="s">
        <v>4</v>
      </c>
      <c r="B19" s="208" t="s">
        <v>103</v>
      </c>
      <c r="C19" s="217"/>
      <c r="D19" s="228"/>
      <c r="E19" s="217"/>
      <c r="F19" s="228"/>
      <c r="G19" s="217">
        <v>18</v>
      </c>
      <c r="H19" s="228">
        <v>24</v>
      </c>
      <c r="I19" s="313">
        <v>4</v>
      </c>
      <c r="J19" s="231"/>
      <c r="K19" s="289"/>
      <c r="L19" s="228"/>
      <c r="M19" s="217"/>
      <c r="N19" s="290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</row>
    <row r="20" spans="1:25" ht="43.2">
      <c r="A20" s="263" t="s">
        <v>4</v>
      </c>
      <c r="B20" s="209" t="s">
        <v>104</v>
      </c>
      <c r="C20" s="215"/>
      <c r="D20" s="226"/>
      <c r="E20" s="215"/>
      <c r="F20" s="226"/>
      <c r="G20" s="215">
        <v>18</v>
      </c>
      <c r="H20" s="226">
        <v>24</v>
      </c>
      <c r="I20" s="313">
        <v>4</v>
      </c>
      <c r="J20" s="214"/>
      <c r="K20" s="281"/>
      <c r="L20" s="226"/>
      <c r="M20" s="215"/>
      <c r="N20" s="280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</row>
    <row r="21" spans="1:25" ht="43.2">
      <c r="A21" s="263" t="s">
        <v>4</v>
      </c>
      <c r="B21" s="209" t="s">
        <v>105</v>
      </c>
      <c r="C21" s="218"/>
      <c r="D21" s="229"/>
      <c r="E21" s="218"/>
      <c r="F21" s="229"/>
      <c r="G21" s="218">
        <v>9</v>
      </c>
      <c r="H21" s="229">
        <v>12</v>
      </c>
      <c r="I21" s="313">
        <v>3</v>
      </c>
      <c r="J21" s="220"/>
      <c r="K21" s="291"/>
      <c r="L21" s="229"/>
      <c r="M21" s="218"/>
      <c r="N21" s="292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</row>
    <row r="22" spans="1:25">
      <c r="A22" s="178" t="s">
        <v>106</v>
      </c>
      <c r="B22" s="179"/>
      <c r="C22" s="211"/>
      <c r="D22" s="224"/>
      <c r="E22" s="232">
        <v>0</v>
      </c>
      <c r="F22" s="251">
        <v>0</v>
      </c>
      <c r="G22" s="211">
        <v>18</v>
      </c>
      <c r="H22" s="224">
        <v>24</v>
      </c>
      <c r="I22" s="232"/>
      <c r="J22" s="240">
        <v>3</v>
      </c>
      <c r="K22" s="278"/>
      <c r="L22" s="224"/>
      <c r="M22" s="232">
        <v>0</v>
      </c>
      <c r="N22" s="279">
        <v>3</v>
      </c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05"/>
    </row>
    <row r="23" spans="1:25" ht="43.2">
      <c r="A23" s="263" t="s">
        <v>4</v>
      </c>
      <c r="B23" s="207" t="s">
        <v>107</v>
      </c>
      <c r="C23" s="212"/>
      <c r="D23" s="215"/>
      <c r="E23" s="228"/>
      <c r="F23" s="213"/>
      <c r="G23" s="212">
        <v>18</v>
      </c>
      <c r="H23" s="215">
        <v>24</v>
      </c>
      <c r="I23" s="228">
        <v>3</v>
      </c>
      <c r="J23" s="225"/>
      <c r="K23" s="276"/>
      <c r="L23" s="215"/>
      <c r="M23" s="228"/>
      <c r="N23" s="277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05"/>
    </row>
    <row r="24" spans="1:25">
      <c r="A24" s="180" t="s">
        <v>5</v>
      </c>
      <c r="B24" s="151"/>
      <c r="C24" s="305">
        <v>0</v>
      </c>
      <c r="D24" s="305">
        <v>0</v>
      </c>
      <c r="E24" s="233"/>
      <c r="F24" s="252">
        <v>0</v>
      </c>
      <c r="G24" s="305">
        <v>135</v>
      </c>
      <c r="H24" s="305">
        <v>180</v>
      </c>
      <c r="I24" s="233"/>
      <c r="J24" s="241">
        <v>30</v>
      </c>
      <c r="K24" s="283">
        <v>0</v>
      </c>
      <c r="L24" s="305">
        <v>0</v>
      </c>
      <c r="M24" s="233"/>
      <c r="N24" s="284">
        <v>30</v>
      </c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05"/>
    </row>
    <row r="25" spans="1:25">
      <c r="A25" s="180"/>
      <c r="B25" s="151"/>
      <c r="C25" s="154">
        <v>0</v>
      </c>
      <c r="D25" s="181"/>
      <c r="E25" s="234"/>
      <c r="F25" s="253"/>
      <c r="G25" s="154">
        <v>315</v>
      </c>
      <c r="H25" s="181"/>
      <c r="I25" s="234"/>
      <c r="J25" s="242"/>
      <c r="K25" s="182">
        <v>0</v>
      </c>
      <c r="L25" s="181"/>
      <c r="M25" s="234"/>
      <c r="N25" s="285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05"/>
    </row>
    <row r="26" spans="1:25">
      <c r="A26" s="151" t="s">
        <v>6</v>
      </c>
      <c r="B26" s="183"/>
      <c r="C26" s="154"/>
      <c r="D26" s="181"/>
      <c r="E26" s="235"/>
      <c r="F26" s="254"/>
      <c r="G26" s="154"/>
      <c r="H26" s="181"/>
      <c r="I26" s="235"/>
      <c r="J26" s="243"/>
      <c r="K26" s="182"/>
      <c r="L26" s="181"/>
      <c r="M26" s="235"/>
      <c r="N26" s="286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05"/>
    </row>
    <row r="27" spans="1:25">
      <c r="A27" s="307"/>
      <c r="B27" s="308"/>
      <c r="C27" s="215"/>
      <c r="D27" s="215"/>
      <c r="E27" s="215"/>
      <c r="F27" s="212"/>
      <c r="G27" s="215"/>
      <c r="H27" s="215"/>
      <c r="I27" s="215"/>
      <c r="J27" s="215"/>
      <c r="K27" s="281"/>
      <c r="L27" s="215"/>
      <c r="M27" s="215"/>
      <c r="N27" s="282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05"/>
    </row>
    <row r="28" spans="1:25">
      <c r="A28" s="186" t="s">
        <v>108</v>
      </c>
      <c r="B28" s="186"/>
      <c r="C28" s="172"/>
      <c r="D28" s="172"/>
      <c r="E28" s="172"/>
      <c r="F28" s="172"/>
      <c r="G28" s="172"/>
      <c r="H28" s="172"/>
      <c r="I28" s="172"/>
      <c r="J28" s="173"/>
      <c r="K28" s="174"/>
      <c r="L28" s="172"/>
      <c r="M28" s="172"/>
      <c r="N28" s="175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</row>
    <row r="29" spans="1:25">
      <c r="A29" s="178" t="s">
        <v>109</v>
      </c>
      <c r="B29" s="179"/>
      <c r="C29" s="211"/>
      <c r="D29" s="224"/>
      <c r="E29" s="232">
        <v>0</v>
      </c>
      <c r="F29" s="251">
        <v>0</v>
      </c>
      <c r="G29" s="211">
        <v>18</v>
      </c>
      <c r="H29" s="224">
        <v>24</v>
      </c>
      <c r="I29" s="232"/>
      <c r="J29" s="240">
        <v>3</v>
      </c>
      <c r="K29" s="278"/>
      <c r="L29" s="224"/>
      <c r="M29" s="232">
        <v>0</v>
      </c>
      <c r="N29" s="279">
        <v>3</v>
      </c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05"/>
    </row>
    <row r="30" spans="1:25" ht="72">
      <c r="A30" s="263" t="s">
        <v>4</v>
      </c>
      <c r="B30" s="207" t="s">
        <v>110</v>
      </c>
      <c r="C30" s="212"/>
      <c r="D30" s="215"/>
      <c r="E30" s="228"/>
      <c r="F30" s="213"/>
      <c r="G30" s="212">
        <v>18</v>
      </c>
      <c r="H30" s="215">
        <v>24</v>
      </c>
      <c r="I30" s="228">
        <v>3</v>
      </c>
      <c r="J30" s="225"/>
      <c r="K30" s="276"/>
      <c r="L30" s="215"/>
      <c r="M30" s="228"/>
      <c r="N30" s="277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05"/>
    </row>
    <row r="31" spans="1:25">
      <c r="A31" s="178" t="s">
        <v>111</v>
      </c>
      <c r="B31" s="179"/>
      <c r="C31" s="216"/>
      <c r="D31" s="227"/>
      <c r="E31" s="232">
        <v>0</v>
      </c>
      <c r="F31" s="255">
        <v>0</v>
      </c>
      <c r="G31" s="216">
        <v>39</v>
      </c>
      <c r="H31" s="227">
        <v>54</v>
      </c>
      <c r="I31" s="232"/>
      <c r="J31" s="244">
        <v>8</v>
      </c>
      <c r="K31" s="287"/>
      <c r="L31" s="227"/>
      <c r="M31" s="232">
        <v>0</v>
      </c>
      <c r="N31" s="288">
        <v>8</v>
      </c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</row>
    <row r="32" spans="1:25" ht="57.6">
      <c r="A32" s="263" t="s">
        <v>4</v>
      </c>
      <c r="B32" s="208" t="s">
        <v>112</v>
      </c>
      <c r="C32" s="217"/>
      <c r="D32" s="228"/>
      <c r="E32" s="217"/>
      <c r="F32" s="228"/>
      <c r="G32" s="217">
        <v>9</v>
      </c>
      <c r="H32" s="228">
        <v>12</v>
      </c>
      <c r="I32" s="313">
        <v>2</v>
      </c>
      <c r="J32" s="231"/>
      <c r="K32" s="289"/>
      <c r="L32" s="228"/>
      <c r="M32" s="217"/>
      <c r="N32" s="290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</row>
    <row r="33" spans="1:25" ht="57.6">
      <c r="A33" s="263" t="s">
        <v>4</v>
      </c>
      <c r="B33" s="209" t="s">
        <v>113</v>
      </c>
      <c r="C33" s="215"/>
      <c r="D33" s="226"/>
      <c r="E33" s="215"/>
      <c r="F33" s="226"/>
      <c r="G33" s="215">
        <v>18</v>
      </c>
      <c r="H33" s="226">
        <v>24</v>
      </c>
      <c r="I33" s="313">
        <v>3</v>
      </c>
      <c r="J33" s="214"/>
      <c r="K33" s="281"/>
      <c r="L33" s="226"/>
      <c r="M33" s="215"/>
      <c r="N33" s="280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</row>
    <row r="34" spans="1:25" ht="28.8">
      <c r="A34" s="263" t="s">
        <v>4</v>
      </c>
      <c r="B34" s="209" t="s">
        <v>114</v>
      </c>
      <c r="C34" s="218"/>
      <c r="D34" s="229"/>
      <c r="E34" s="218"/>
      <c r="F34" s="229"/>
      <c r="G34" s="218">
        <v>12</v>
      </c>
      <c r="H34" s="229">
        <v>18</v>
      </c>
      <c r="I34" s="313">
        <v>3</v>
      </c>
      <c r="J34" s="220"/>
      <c r="K34" s="291"/>
      <c r="L34" s="229"/>
      <c r="M34" s="218"/>
      <c r="N34" s="292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</row>
    <row r="35" spans="1:25">
      <c r="A35" s="178" t="s">
        <v>115</v>
      </c>
      <c r="B35" s="179"/>
      <c r="C35" s="211"/>
      <c r="D35" s="224"/>
      <c r="E35" s="232">
        <v>0</v>
      </c>
      <c r="F35" s="251">
        <v>0</v>
      </c>
      <c r="G35" s="211">
        <v>18</v>
      </c>
      <c r="H35" s="224">
        <v>24</v>
      </c>
      <c r="I35" s="232"/>
      <c r="J35" s="240">
        <v>2</v>
      </c>
      <c r="K35" s="278"/>
      <c r="L35" s="224"/>
      <c r="M35" s="232">
        <v>0</v>
      </c>
      <c r="N35" s="279">
        <v>2</v>
      </c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05"/>
    </row>
    <row r="36" spans="1:25" ht="43.2">
      <c r="A36" s="263" t="s">
        <v>4</v>
      </c>
      <c r="B36" s="207" t="s">
        <v>116</v>
      </c>
      <c r="C36" s="212"/>
      <c r="D36" s="215"/>
      <c r="E36" s="228"/>
      <c r="F36" s="213"/>
      <c r="G36" s="212">
        <v>18</v>
      </c>
      <c r="H36" s="215">
        <v>24</v>
      </c>
      <c r="I36" s="228">
        <v>2</v>
      </c>
      <c r="J36" s="225"/>
      <c r="K36" s="276"/>
      <c r="L36" s="215"/>
      <c r="M36" s="228"/>
      <c r="N36" s="277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05"/>
    </row>
    <row r="37" spans="1:25">
      <c r="A37" s="178" t="s">
        <v>117</v>
      </c>
      <c r="B37" s="179"/>
      <c r="C37" s="211"/>
      <c r="D37" s="224"/>
      <c r="E37" s="232">
        <v>0</v>
      </c>
      <c r="F37" s="251">
        <v>0</v>
      </c>
      <c r="G37" s="211">
        <v>0</v>
      </c>
      <c r="H37" s="224">
        <v>42</v>
      </c>
      <c r="I37" s="232"/>
      <c r="J37" s="240">
        <v>6</v>
      </c>
      <c r="K37" s="278"/>
      <c r="L37" s="224"/>
      <c r="M37" s="232">
        <v>0</v>
      </c>
      <c r="N37" s="279">
        <v>6</v>
      </c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05"/>
    </row>
    <row r="38" spans="1:25" ht="57.6">
      <c r="A38" s="263" t="s">
        <v>4</v>
      </c>
      <c r="B38" s="207" t="s">
        <v>118</v>
      </c>
      <c r="C38" s="212"/>
      <c r="D38" s="215"/>
      <c r="E38" s="228"/>
      <c r="F38" s="213"/>
      <c r="G38" s="212">
        <v>0</v>
      </c>
      <c r="H38" s="215">
        <v>42</v>
      </c>
      <c r="I38" s="228">
        <v>6</v>
      </c>
      <c r="J38" s="225"/>
      <c r="K38" s="276"/>
      <c r="L38" s="215"/>
      <c r="M38" s="228"/>
      <c r="N38" s="277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05"/>
    </row>
    <row r="39" spans="1:25">
      <c r="A39" s="178" t="s">
        <v>119</v>
      </c>
      <c r="B39" s="179"/>
      <c r="C39" s="216"/>
      <c r="D39" s="227"/>
      <c r="E39" s="232">
        <v>0</v>
      </c>
      <c r="F39" s="256">
        <v>0</v>
      </c>
      <c r="G39" s="216">
        <v>9</v>
      </c>
      <c r="H39" s="227">
        <v>12</v>
      </c>
      <c r="I39" s="232"/>
      <c r="J39" s="245">
        <v>3</v>
      </c>
      <c r="K39" s="287"/>
      <c r="L39" s="227"/>
      <c r="M39" s="232">
        <v>0</v>
      </c>
      <c r="N39" s="293">
        <v>3</v>
      </c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</row>
    <row r="40" spans="1:25" ht="28.8">
      <c r="A40" s="263" t="s">
        <v>4</v>
      </c>
      <c r="B40" s="209" t="s">
        <v>120</v>
      </c>
      <c r="C40" s="219"/>
      <c r="D40" s="228"/>
      <c r="E40" s="231"/>
      <c r="F40" s="228"/>
      <c r="G40" s="219">
        <v>9</v>
      </c>
      <c r="H40" s="228">
        <v>12</v>
      </c>
      <c r="I40" s="231">
        <v>2</v>
      </c>
      <c r="J40" s="231"/>
      <c r="K40" s="294"/>
      <c r="L40" s="228"/>
      <c r="M40" s="231"/>
      <c r="N40" s="290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</row>
    <row r="41" spans="1:25" ht="28.8">
      <c r="A41" s="263" t="s">
        <v>4</v>
      </c>
      <c r="B41" s="207" t="s">
        <v>121</v>
      </c>
      <c r="C41" s="212"/>
      <c r="D41" s="230"/>
      <c r="E41" s="214"/>
      <c r="F41" s="226"/>
      <c r="G41" s="212">
        <v>0</v>
      </c>
      <c r="H41" s="230">
        <v>0</v>
      </c>
      <c r="I41" s="214">
        <v>1</v>
      </c>
      <c r="J41" s="214"/>
      <c r="K41" s="276"/>
      <c r="L41" s="230"/>
      <c r="M41" s="214"/>
      <c r="N41" s="280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</row>
    <row r="42" spans="1:25">
      <c r="A42" s="178" t="s">
        <v>122</v>
      </c>
      <c r="B42" s="179"/>
      <c r="C42" s="211"/>
      <c r="D42" s="224"/>
      <c r="E42" s="232">
        <v>0</v>
      </c>
      <c r="F42" s="251">
        <v>0</v>
      </c>
      <c r="G42" s="211">
        <v>18</v>
      </c>
      <c r="H42" s="224">
        <v>24</v>
      </c>
      <c r="I42" s="232"/>
      <c r="J42" s="240">
        <v>3</v>
      </c>
      <c r="K42" s="278"/>
      <c r="L42" s="224"/>
      <c r="M42" s="232">
        <v>0</v>
      </c>
      <c r="N42" s="279">
        <v>3</v>
      </c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05"/>
    </row>
    <row r="43" spans="1:25" ht="57.6">
      <c r="A43" s="263" t="s">
        <v>4</v>
      </c>
      <c r="B43" s="207" t="s">
        <v>123</v>
      </c>
      <c r="C43" s="212"/>
      <c r="D43" s="215"/>
      <c r="E43" s="228"/>
      <c r="F43" s="213"/>
      <c r="G43" s="212">
        <v>18</v>
      </c>
      <c r="H43" s="215">
        <v>24</v>
      </c>
      <c r="I43" s="228">
        <v>3</v>
      </c>
      <c r="J43" s="225"/>
      <c r="K43" s="276"/>
      <c r="L43" s="215"/>
      <c r="M43" s="228"/>
      <c r="N43" s="277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05"/>
    </row>
    <row r="44" spans="1:25">
      <c r="A44" s="178" t="s">
        <v>124</v>
      </c>
      <c r="B44" s="179"/>
      <c r="C44" s="211"/>
      <c r="D44" s="224"/>
      <c r="E44" s="232">
        <v>0</v>
      </c>
      <c r="F44" s="251">
        <v>0</v>
      </c>
      <c r="G44" s="211">
        <v>18</v>
      </c>
      <c r="H44" s="224">
        <v>24</v>
      </c>
      <c r="I44" s="232"/>
      <c r="J44" s="240">
        <v>3</v>
      </c>
      <c r="K44" s="278"/>
      <c r="L44" s="224"/>
      <c r="M44" s="232">
        <v>0</v>
      </c>
      <c r="N44" s="279">
        <v>3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05"/>
    </row>
    <row r="45" spans="1:25" ht="28.8">
      <c r="A45" s="263" t="s">
        <v>4</v>
      </c>
      <c r="B45" s="207" t="s">
        <v>125</v>
      </c>
      <c r="C45" s="212"/>
      <c r="D45" s="215"/>
      <c r="E45" s="228"/>
      <c r="F45" s="213"/>
      <c r="G45" s="212">
        <v>18</v>
      </c>
      <c r="H45" s="215">
        <v>24</v>
      </c>
      <c r="I45" s="228">
        <v>3</v>
      </c>
      <c r="J45" s="225"/>
      <c r="K45" s="276"/>
      <c r="L45" s="215"/>
      <c r="M45" s="228"/>
      <c r="N45" s="277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05"/>
    </row>
    <row r="46" spans="1:25">
      <c r="A46" s="178" t="s">
        <v>126</v>
      </c>
      <c r="B46" s="179"/>
      <c r="C46" s="211"/>
      <c r="D46" s="224"/>
      <c r="E46" s="232">
        <v>0</v>
      </c>
      <c r="F46" s="256">
        <v>0</v>
      </c>
      <c r="G46" s="211">
        <v>0</v>
      </c>
      <c r="H46" s="224">
        <v>0</v>
      </c>
      <c r="I46" s="232">
        <v>2</v>
      </c>
      <c r="J46" s="245">
        <v>2</v>
      </c>
      <c r="K46" s="278"/>
      <c r="L46" s="224"/>
      <c r="M46" s="232">
        <v>2</v>
      </c>
      <c r="N46" s="293">
        <v>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</row>
    <row r="47" spans="1:25" ht="28.8">
      <c r="A47" s="263" t="s">
        <v>4</v>
      </c>
      <c r="B47" s="210" t="s">
        <v>127</v>
      </c>
      <c r="C47" s="217"/>
      <c r="D47" s="231"/>
      <c r="E47" s="228"/>
      <c r="F47" s="257"/>
      <c r="G47" s="217">
        <v>0</v>
      </c>
      <c r="H47" s="231">
        <v>0</v>
      </c>
      <c r="I47" s="228">
        <v>2</v>
      </c>
      <c r="J47" s="246"/>
      <c r="K47" s="289"/>
      <c r="L47" s="231"/>
      <c r="M47" s="228"/>
      <c r="N47" s="295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</row>
    <row r="48" spans="1:25">
      <c r="A48" s="309"/>
      <c r="B48" s="310"/>
      <c r="C48" s="214"/>
      <c r="D48" s="215"/>
      <c r="E48" s="215"/>
      <c r="F48" s="212"/>
      <c r="G48" s="214"/>
      <c r="H48" s="215"/>
      <c r="I48" s="215"/>
      <c r="J48" s="215"/>
      <c r="K48" s="281"/>
      <c r="L48" s="215"/>
      <c r="M48" s="215"/>
      <c r="N48" s="282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</row>
    <row r="49" spans="1:25">
      <c r="A49" s="145" t="s">
        <v>7</v>
      </c>
      <c r="B49" s="184"/>
      <c r="C49" s="221">
        <v>0</v>
      </c>
      <c r="D49" s="221">
        <v>0</v>
      </c>
      <c r="E49" s="236"/>
      <c r="F49" s="258">
        <v>0</v>
      </c>
      <c r="G49" s="221">
        <v>120</v>
      </c>
      <c r="H49" s="221">
        <v>204</v>
      </c>
      <c r="I49" s="236"/>
      <c r="J49" s="247">
        <v>30</v>
      </c>
      <c r="K49" s="296">
        <v>0</v>
      </c>
      <c r="L49" s="221">
        <v>0</v>
      </c>
      <c r="M49" s="236"/>
      <c r="N49" s="297">
        <v>30</v>
      </c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</row>
    <row r="50" spans="1:25">
      <c r="A50" s="149"/>
      <c r="B50" s="185"/>
      <c r="C50" s="193">
        <v>0</v>
      </c>
      <c r="D50" s="194"/>
      <c r="E50" s="304"/>
      <c r="F50" s="253"/>
      <c r="G50" s="193">
        <v>324</v>
      </c>
      <c r="H50" s="194"/>
      <c r="I50" s="304"/>
      <c r="J50" s="242"/>
      <c r="K50" s="195">
        <v>0</v>
      </c>
      <c r="L50" s="194"/>
      <c r="M50" s="304"/>
      <c r="N50" s="285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</row>
    <row r="51" spans="1:25">
      <c r="A51" s="151" t="s">
        <v>6</v>
      </c>
      <c r="B51" s="183"/>
      <c r="C51" s="193"/>
      <c r="D51" s="194"/>
      <c r="E51" s="237"/>
      <c r="F51" s="259"/>
      <c r="G51" s="193"/>
      <c r="H51" s="194"/>
      <c r="I51" s="237"/>
      <c r="J51" s="248"/>
      <c r="K51" s="195"/>
      <c r="L51" s="194"/>
      <c r="M51" s="237"/>
      <c r="N51" s="298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</row>
    <row r="52" spans="1:25">
      <c r="A52" s="311"/>
      <c r="B52" s="312"/>
      <c r="C52" s="222"/>
      <c r="D52" s="222"/>
      <c r="E52" s="222"/>
      <c r="F52" s="260"/>
      <c r="G52" s="222"/>
      <c r="H52" s="222"/>
      <c r="I52" s="222"/>
      <c r="J52" s="222"/>
      <c r="K52" s="299"/>
      <c r="L52" s="222"/>
      <c r="M52" s="222"/>
      <c r="N52" s="300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</row>
    <row r="53" spans="1:25" ht="15" thickBot="1">
      <c r="A53" s="147" t="s">
        <v>8</v>
      </c>
      <c r="B53" s="187"/>
      <c r="C53" s="223">
        <v>0</v>
      </c>
      <c r="D53" s="223">
        <v>0</v>
      </c>
      <c r="E53" s="238"/>
      <c r="F53" s="261">
        <v>0</v>
      </c>
      <c r="G53" s="223">
        <v>255</v>
      </c>
      <c r="H53" s="223">
        <v>384</v>
      </c>
      <c r="I53" s="238"/>
      <c r="J53" s="249">
        <v>60</v>
      </c>
      <c r="K53" s="223">
        <v>0</v>
      </c>
      <c r="L53" s="223">
        <v>0</v>
      </c>
      <c r="M53" s="238"/>
      <c r="N53" s="301">
        <v>60</v>
      </c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</row>
    <row r="54" spans="1:25" ht="15" thickBot="1">
      <c r="A54" s="149"/>
      <c r="B54" s="188"/>
      <c r="C54" s="189">
        <v>0</v>
      </c>
      <c r="D54" s="190"/>
      <c r="E54" s="222"/>
      <c r="F54" s="260"/>
      <c r="G54" s="189">
        <v>639</v>
      </c>
      <c r="H54" s="190"/>
      <c r="I54" s="222"/>
      <c r="J54" s="222"/>
      <c r="K54" s="191">
        <v>0</v>
      </c>
      <c r="L54" s="192"/>
      <c r="M54" s="302"/>
      <c r="N54" s="303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</row>
  </sheetData>
  <mergeCells count="69">
    <mergeCell ref="A53:B54"/>
    <mergeCell ref="C54:D54"/>
    <mergeCell ref="G54:H54"/>
    <mergeCell ref="K54:L54"/>
    <mergeCell ref="A31:B31"/>
    <mergeCell ref="A39:B39"/>
    <mergeCell ref="A46:B46"/>
    <mergeCell ref="A49:B50"/>
    <mergeCell ref="C50:D50"/>
    <mergeCell ref="G50:H50"/>
    <mergeCell ref="K50:L50"/>
    <mergeCell ref="A51:B51"/>
    <mergeCell ref="C51:D51"/>
    <mergeCell ref="G51:H51"/>
    <mergeCell ref="A37:B37"/>
    <mergeCell ref="A42:B42"/>
    <mergeCell ref="A44:B44"/>
    <mergeCell ref="K51:L51"/>
    <mergeCell ref="A26:B26"/>
    <mergeCell ref="C26:D26"/>
    <mergeCell ref="G26:H26"/>
    <mergeCell ref="C28:F28"/>
    <mergeCell ref="G28:J28"/>
    <mergeCell ref="K28:N28"/>
    <mergeCell ref="A29:B29"/>
    <mergeCell ref="A35:B35"/>
    <mergeCell ref="K26:L26"/>
    <mergeCell ref="A28:B28"/>
    <mergeCell ref="A9:B9"/>
    <mergeCell ref="A11:B11"/>
    <mergeCell ref="A13:B13"/>
    <mergeCell ref="A24:B25"/>
    <mergeCell ref="C25:D25"/>
    <mergeCell ref="G25:H25"/>
    <mergeCell ref="A16:B16"/>
    <mergeCell ref="A18:B18"/>
    <mergeCell ref="A22:B22"/>
    <mergeCell ref="K25:L25"/>
    <mergeCell ref="N6:N7"/>
    <mergeCell ref="A8:B8"/>
    <mergeCell ref="C8:F8"/>
    <mergeCell ref="G8:J8"/>
    <mergeCell ref="K8:N8"/>
    <mergeCell ref="K6:K7"/>
    <mergeCell ref="L6:L7"/>
    <mergeCell ref="M6:M7"/>
    <mergeCell ref="U5:V5"/>
    <mergeCell ref="W5:X5"/>
    <mergeCell ref="C6:C7"/>
    <mergeCell ref="D6:D7"/>
    <mergeCell ref="E6:E7"/>
    <mergeCell ref="F6:F7"/>
    <mergeCell ref="G6:G7"/>
    <mergeCell ref="H6:H7"/>
    <mergeCell ref="I6:I7"/>
    <mergeCell ref="J6:J7"/>
    <mergeCell ref="G5:H5"/>
    <mergeCell ref="I5:J5"/>
    <mergeCell ref="K5:N5"/>
    <mergeCell ref="O5:P5"/>
    <mergeCell ref="Q5:R5"/>
    <mergeCell ref="S5:T5"/>
    <mergeCell ref="A2:F2"/>
    <mergeCell ref="A3:B3"/>
    <mergeCell ref="C3:F3"/>
    <mergeCell ref="A4:B4"/>
    <mergeCell ref="A5:B7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topLeftCell="A45" workbookViewId="0">
      <selection activeCell="J61" sqref="J61"/>
    </sheetView>
  </sheetViews>
  <sheetFormatPr baseColWidth="10" defaultRowHeight="14.4"/>
  <cols>
    <col min="2" max="2" width="60.109375" customWidth="1"/>
    <col min="3" max="3" width="8.109375" customWidth="1"/>
    <col min="4" max="4" width="7.109375" customWidth="1"/>
    <col min="5" max="5" width="8" customWidth="1"/>
    <col min="6" max="6" width="8.33203125" customWidth="1"/>
    <col min="7" max="7" width="7.6640625" customWidth="1"/>
    <col min="8" max="8" width="8.44140625" customWidth="1"/>
    <col min="9" max="9" width="7.6640625" customWidth="1"/>
    <col min="10" max="10" width="8.44140625" customWidth="1"/>
    <col min="11" max="11" width="6.6640625" customWidth="1"/>
    <col min="12" max="12" width="8.88671875" customWidth="1"/>
    <col min="13" max="13" width="8.6640625" customWidth="1"/>
    <col min="14" max="14" width="7.33203125" customWidth="1"/>
  </cols>
  <sheetData>
    <row r="1" spans="1:25" ht="15" customHeight="1"/>
    <row r="2" spans="1:25">
      <c r="A2" s="137" t="s">
        <v>25</v>
      </c>
      <c r="B2" s="138"/>
      <c r="C2" s="139"/>
      <c r="D2" s="138"/>
      <c r="E2" s="138"/>
      <c r="F2" s="140"/>
    </row>
    <row r="3" spans="1:25" ht="15" customHeight="1" thickBot="1">
      <c r="A3" s="141" t="s">
        <v>18</v>
      </c>
      <c r="B3" s="142"/>
      <c r="C3" s="143" t="s">
        <v>24</v>
      </c>
      <c r="D3" s="144"/>
      <c r="E3" s="144"/>
      <c r="F3" s="144"/>
    </row>
    <row r="4" spans="1:25" ht="15" customHeight="1" thickBot="1">
      <c r="A4" s="141" t="s">
        <v>19</v>
      </c>
      <c r="B4" s="142"/>
      <c r="C4" s="113"/>
      <c r="D4" s="114"/>
      <c r="E4" s="114"/>
      <c r="F4" s="115"/>
    </row>
    <row r="5" spans="1:25" ht="36" customHeight="1">
      <c r="A5" s="145" t="s">
        <v>9</v>
      </c>
      <c r="B5" s="146"/>
      <c r="C5" s="151" t="s">
        <v>20</v>
      </c>
      <c r="D5" s="152"/>
      <c r="E5" s="153"/>
      <c r="F5" s="154"/>
      <c r="G5" s="151" t="s">
        <v>21</v>
      </c>
      <c r="H5" s="152"/>
      <c r="I5" s="153"/>
      <c r="J5" s="154"/>
      <c r="K5" s="161" t="s">
        <v>22</v>
      </c>
      <c r="L5" s="162"/>
      <c r="M5" s="163"/>
      <c r="N5" s="164"/>
      <c r="O5" s="165" t="s">
        <v>10</v>
      </c>
      <c r="P5" s="156"/>
      <c r="Q5" s="155" t="s">
        <v>16</v>
      </c>
      <c r="R5" s="156"/>
      <c r="S5" s="155" t="s">
        <v>11</v>
      </c>
      <c r="T5" s="156"/>
      <c r="U5" s="155" t="s">
        <v>12</v>
      </c>
      <c r="V5" s="156"/>
      <c r="W5" s="155" t="s">
        <v>13</v>
      </c>
      <c r="X5" s="156"/>
      <c r="Y5" s="116"/>
    </row>
    <row r="6" spans="1:25" ht="34.5" customHeight="1">
      <c r="A6" s="147"/>
      <c r="B6" s="148"/>
      <c r="C6" s="157" t="s">
        <v>0</v>
      </c>
      <c r="D6" s="157" t="s">
        <v>1</v>
      </c>
      <c r="E6" s="157" t="s">
        <v>2</v>
      </c>
      <c r="F6" s="159" t="s">
        <v>3</v>
      </c>
      <c r="G6" s="157" t="s">
        <v>0</v>
      </c>
      <c r="H6" s="157" t="s">
        <v>1</v>
      </c>
      <c r="I6" s="157" t="s">
        <v>2</v>
      </c>
      <c r="J6" s="159" t="s">
        <v>3</v>
      </c>
      <c r="K6" s="166" t="s">
        <v>0</v>
      </c>
      <c r="L6" s="157" t="s">
        <v>1</v>
      </c>
      <c r="M6" s="157" t="s">
        <v>2</v>
      </c>
      <c r="N6" s="168" t="s">
        <v>3</v>
      </c>
      <c r="O6" s="65" t="s">
        <v>14</v>
      </c>
      <c r="P6" s="63" t="s">
        <v>15</v>
      </c>
      <c r="Q6" s="63" t="s">
        <v>14</v>
      </c>
      <c r="R6" s="63" t="s">
        <v>15</v>
      </c>
      <c r="S6" s="63" t="s">
        <v>14</v>
      </c>
      <c r="T6" s="63" t="s">
        <v>15</v>
      </c>
      <c r="U6" s="63" t="s">
        <v>14</v>
      </c>
      <c r="V6" s="63" t="s">
        <v>15</v>
      </c>
      <c r="W6" s="63" t="s">
        <v>14</v>
      </c>
      <c r="X6" s="63" t="s">
        <v>15</v>
      </c>
      <c r="Y6" s="117"/>
    </row>
    <row r="7" spans="1:25" ht="57" customHeight="1">
      <c r="A7" s="149"/>
      <c r="B7" s="150"/>
      <c r="C7" s="158"/>
      <c r="D7" s="158"/>
      <c r="E7" s="158"/>
      <c r="F7" s="160"/>
      <c r="G7" s="158"/>
      <c r="H7" s="158"/>
      <c r="I7" s="158"/>
      <c r="J7" s="160"/>
      <c r="K7" s="167"/>
      <c r="L7" s="158"/>
      <c r="M7" s="158"/>
      <c r="N7" s="169"/>
      <c r="O7" s="65" t="s">
        <v>30</v>
      </c>
      <c r="P7" s="121">
        <v>15000</v>
      </c>
      <c r="Q7" s="63" t="s">
        <v>34</v>
      </c>
      <c r="R7" s="121">
        <v>9600</v>
      </c>
      <c r="S7" s="63" t="s">
        <v>33</v>
      </c>
      <c r="T7" s="121">
        <v>18000</v>
      </c>
      <c r="U7" s="63" t="s">
        <v>29</v>
      </c>
      <c r="V7" s="121">
        <v>0</v>
      </c>
      <c r="W7" s="63" t="s">
        <v>32</v>
      </c>
      <c r="X7" s="121">
        <v>48000</v>
      </c>
      <c r="Y7" s="66" t="s">
        <v>17</v>
      </c>
    </row>
    <row r="8" spans="1:25" ht="39" customHeight="1" thickBot="1">
      <c r="A8" s="170" t="s">
        <v>26</v>
      </c>
      <c r="B8" s="171"/>
      <c r="C8" s="172"/>
      <c r="D8" s="172"/>
      <c r="E8" s="172"/>
      <c r="F8" s="173"/>
      <c r="G8" s="172"/>
      <c r="H8" s="172"/>
      <c r="I8" s="172"/>
      <c r="J8" s="173"/>
      <c r="K8" s="174"/>
      <c r="L8" s="172"/>
      <c r="M8" s="172"/>
      <c r="N8" s="175"/>
      <c r="O8" s="118" t="s">
        <v>31</v>
      </c>
      <c r="P8" s="119"/>
      <c r="Q8" s="119"/>
      <c r="R8" s="119"/>
      <c r="S8" s="119"/>
      <c r="T8" s="119"/>
      <c r="U8" s="119"/>
      <c r="V8" s="119"/>
      <c r="W8" s="119"/>
      <c r="X8" s="119"/>
      <c r="Y8" s="120">
        <f>P7+R7+T7+V7+X7</f>
        <v>90600</v>
      </c>
    </row>
    <row r="9" spans="1:25" ht="15" thickBot="1">
      <c r="A9" s="176" t="s">
        <v>35</v>
      </c>
      <c r="B9" s="177"/>
      <c r="C9" s="3"/>
      <c r="D9" s="18"/>
      <c r="E9" s="29">
        <f>SUM(E10:E12)</f>
        <v>0</v>
      </c>
      <c r="F9" s="50">
        <f>SUM(F10:F12)</f>
        <v>0</v>
      </c>
      <c r="G9" s="3">
        <f>SUM(G10:G12)</f>
        <v>33</v>
      </c>
      <c r="H9" s="18">
        <f>SUM(H10:H12)</f>
        <v>48</v>
      </c>
      <c r="I9" s="29"/>
      <c r="J9" s="38">
        <f>SUM(I10:I12)</f>
        <v>6</v>
      </c>
      <c r="K9" s="69"/>
      <c r="L9" s="68"/>
      <c r="M9" s="29">
        <f>SUM(E9+I9)</f>
        <v>0</v>
      </c>
      <c r="N9" s="70">
        <f>F9+J9</f>
        <v>6</v>
      </c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1:25" ht="28.8">
      <c r="A10" s="63" t="s">
        <v>4</v>
      </c>
      <c r="B10" s="122" t="s">
        <v>38</v>
      </c>
      <c r="C10" s="4"/>
      <c r="D10" s="9"/>
      <c r="E10" s="24"/>
      <c r="F10" s="6"/>
      <c r="G10" s="4">
        <v>12</v>
      </c>
      <c r="H10" s="9">
        <v>18</v>
      </c>
      <c r="I10" s="24">
        <v>2</v>
      </c>
      <c r="J10" s="20"/>
      <c r="K10" s="71"/>
      <c r="L10" s="9"/>
      <c r="M10" s="24"/>
      <c r="N10" s="72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1:25" ht="28.8">
      <c r="A11" s="63" t="s">
        <v>4</v>
      </c>
      <c r="B11" s="123" t="s">
        <v>39</v>
      </c>
      <c r="C11" s="5"/>
      <c r="D11" s="19"/>
      <c r="E11" s="30"/>
      <c r="F11" s="6"/>
      <c r="G11" s="5">
        <v>9</v>
      </c>
      <c r="H11" s="19">
        <v>12</v>
      </c>
      <c r="I11" s="30">
        <v>2</v>
      </c>
      <c r="J11" s="20"/>
      <c r="K11" s="73"/>
      <c r="L11" s="19"/>
      <c r="M11" s="30"/>
      <c r="N11" s="72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5" ht="28.8">
      <c r="A12" s="63" t="s">
        <v>4</v>
      </c>
      <c r="B12" s="123" t="s">
        <v>40</v>
      </c>
      <c r="C12" s="4"/>
      <c r="D12" s="9"/>
      <c r="E12" s="30"/>
      <c r="F12" s="6"/>
      <c r="G12" s="4">
        <v>12</v>
      </c>
      <c r="H12" s="9">
        <v>18</v>
      </c>
      <c r="I12" s="30">
        <v>2</v>
      </c>
      <c r="J12" s="20"/>
      <c r="K12" s="71"/>
      <c r="L12" s="9"/>
      <c r="M12" s="21"/>
      <c r="N12" s="72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1:25">
      <c r="A13" s="178" t="s">
        <v>36</v>
      </c>
      <c r="B13" s="179"/>
      <c r="C13" s="3"/>
      <c r="D13" s="18"/>
      <c r="E13" s="29">
        <f>SUM(E14:E16)</f>
        <v>0</v>
      </c>
      <c r="F13" s="51">
        <f>SUM(F14:F16)</f>
        <v>0</v>
      </c>
      <c r="G13" s="3">
        <f>SUM(G14:G16)</f>
        <v>45</v>
      </c>
      <c r="H13" s="18">
        <f>SUM(H14:H16)</f>
        <v>60</v>
      </c>
      <c r="I13" s="29"/>
      <c r="J13" s="39">
        <f>SUM(I14:I16)</f>
        <v>6</v>
      </c>
      <c r="K13" s="75"/>
      <c r="L13" s="18"/>
      <c r="M13" s="29">
        <f>E13+I13</f>
        <v>0</v>
      </c>
      <c r="N13" s="76">
        <f>F13+J13</f>
        <v>6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5" ht="28.8">
      <c r="A14" s="63" t="s">
        <v>4</v>
      </c>
      <c r="B14" s="124" t="s">
        <v>41</v>
      </c>
      <c r="C14" s="6"/>
      <c r="D14" s="20"/>
      <c r="E14" s="30"/>
      <c r="F14" s="6"/>
      <c r="G14" s="6">
        <v>18</v>
      </c>
      <c r="H14" s="20">
        <v>24</v>
      </c>
      <c r="I14" s="30">
        <v>2</v>
      </c>
      <c r="J14" s="20"/>
      <c r="K14" s="74"/>
      <c r="L14" s="20"/>
      <c r="M14" s="21"/>
      <c r="N14" s="72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5" ht="28.8">
      <c r="A15" s="63" t="s">
        <v>4</v>
      </c>
      <c r="B15" s="125" t="s">
        <v>42</v>
      </c>
      <c r="C15" s="6"/>
      <c r="D15" s="20"/>
      <c r="E15" s="33"/>
      <c r="F15" s="6"/>
      <c r="G15" s="6">
        <v>18</v>
      </c>
      <c r="H15" s="20">
        <v>24</v>
      </c>
      <c r="I15" s="33">
        <v>2</v>
      </c>
      <c r="J15" s="20"/>
      <c r="K15" s="74"/>
      <c r="L15" s="20"/>
      <c r="M15" s="25"/>
      <c r="N15" s="72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25" ht="28.8">
      <c r="A16" s="63" t="s">
        <v>4</v>
      </c>
      <c r="B16" s="126" t="s">
        <v>43</v>
      </c>
      <c r="C16" s="6"/>
      <c r="D16" s="20"/>
      <c r="E16" s="33"/>
      <c r="F16" s="6"/>
      <c r="G16" s="6">
        <v>9</v>
      </c>
      <c r="H16" s="20">
        <v>12</v>
      </c>
      <c r="I16" s="33">
        <v>2</v>
      </c>
      <c r="J16" s="20"/>
      <c r="K16" s="74"/>
      <c r="L16" s="20"/>
      <c r="M16" s="25"/>
      <c r="N16" s="72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5">
      <c r="A17" s="178" t="s">
        <v>37</v>
      </c>
      <c r="B17" s="179"/>
      <c r="C17" s="3"/>
      <c r="D17" s="18"/>
      <c r="E17" s="29">
        <f>SUM(E22:E22)</f>
        <v>0</v>
      </c>
      <c r="F17" s="51">
        <f>SUM(F22:F22)</f>
        <v>0</v>
      </c>
      <c r="G17" s="3">
        <f>SUM(G18:G20)</f>
        <v>36</v>
      </c>
      <c r="H17" s="18">
        <f>SUM(H18:H20)</f>
        <v>36</v>
      </c>
      <c r="I17" s="29"/>
      <c r="J17" s="39">
        <f>SUM(I18:I22)</f>
        <v>6</v>
      </c>
      <c r="K17" s="75"/>
      <c r="L17" s="18"/>
      <c r="M17" s="29">
        <f>E17+I17</f>
        <v>0</v>
      </c>
      <c r="N17" s="76">
        <f>F17+J17</f>
        <v>6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5" ht="43.2">
      <c r="A18" s="63" t="s">
        <v>23</v>
      </c>
      <c r="B18" s="127" t="s">
        <v>44</v>
      </c>
      <c r="C18" s="7"/>
      <c r="D18" s="22"/>
      <c r="E18" s="25"/>
      <c r="F18" s="52"/>
      <c r="G18" s="7">
        <v>9</v>
      </c>
      <c r="H18" s="22">
        <v>12</v>
      </c>
      <c r="I18" s="25">
        <v>2</v>
      </c>
      <c r="J18" s="40"/>
      <c r="K18" s="78"/>
      <c r="L18" s="22"/>
      <c r="M18" s="25"/>
      <c r="N18" s="79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5" ht="43.2">
      <c r="A19" s="63" t="s">
        <v>23</v>
      </c>
      <c r="B19" s="127" t="s">
        <v>45</v>
      </c>
      <c r="C19" s="7"/>
      <c r="D19" s="22"/>
      <c r="E19" s="25"/>
      <c r="F19" s="52"/>
      <c r="G19" s="7">
        <v>9</v>
      </c>
      <c r="H19" s="22">
        <v>0</v>
      </c>
      <c r="I19" s="25">
        <v>1</v>
      </c>
      <c r="J19" s="40"/>
      <c r="K19" s="78"/>
      <c r="L19" s="22"/>
      <c r="M19" s="25"/>
      <c r="N19" s="79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25" ht="43.2">
      <c r="A20" s="63" t="s">
        <v>23</v>
      </c>
      <c r="B20" s="127" t="s">
        <v>46</v>
      </c>
      <c r="C20" s="7"/>
      <c r="D20" s="22"/>
      <c r="E20" s="25"/>
      <c r="F20" s="52"/>
      <c r="G20" s="7">
        <v>18</v>
      </c>
      <c r="H20" s="22">
        <v>24</v>
      </c>
      <c r="I20" s="25">
        <v>3</v>
      </c>
      <c r="J20" s="40"/>
      <c r="K20" s="78"/>
      <c r="L20" s="22"/>
      <c r="M20" s="25"/>
      <c r="N20" s="79"/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1:25" ht="15" customHeight="1">
      <c r="A21" s="178" t="s">
        <v>47</v>
      </c>
      <c r="B21" s="179"/>
      <c r="C21" s="3"/>
      <c r="D21" s="18"/>
      <c r="E21" s="29">
        <f>SUM(E30:E30)</f>
        <v>0</v>
      </c>
      <c r="F21" s="51">
        <f>SUM(F30:F30)</f>
        <v>0</v>
      </c>
      <c r="G21" s="3">
        <f>SUM(G22)</f>
        <v>9</v>
      </c>
      <c r="H21" s="18">
        <f>SUM(H22)</f>
        <v>12</v>
      </c>
      <c r="I21" s="29"/>
      <c r="J21" s="39">
        <f>SUM(I22)</f>
        <v>0</v>
      </c>
      <c r="K21" s="75"/>
      <c r="L21" s="18"/>
      <c r="M21" s="29">
        <f>E21+I21</f>
        <v>0</v>
      </c>
      <c r="N21" s="76">
        <f>F21+J21</f>
        <v>0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5" ht="43.2">
      <c r="A22" s="63" t="s">
        <v>23</v>
      </c>
      <c r="B22" s="127" t="s">
        <v>48</v>
      </c>
      <c r="C22" s="7"/>
      <c r="D22" s="22"/>
      <c r="E22" s="25"/>
      <c r="F22" s="52"/>
      <c r="G22" s="7">
        <v>9</v>
      </c>
      <c r="H22" s="22">
        <v>12</v>
      </c>
      <c r="I22" s="25"/>
      <c r="J22" s="40"/>
      <c r="K22" s="78"/>
      <c r="L22" s="22"/>
      <c r="M22" s="25"/>
      <c r="N22" s="79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5" ht="15" customHeight="1">
      <c r="A23" s="178" t="s">
        <v>50</v>
      </c>
      <c r="B23" s="179"/>
      <c r="C23" s="3"/>
      <c r="D23" s="18"/>
      <c r="E23" s="29">
        <f>SUM(E32:E32)</f>
        <v>0</v>
      </c>
      <c r="F23" s="51">
        <f>SUM(F32:F32)</f>
        <v>0</v>
      </c>
      <c r="G23" s="3">
        <f>SUM(G24)</f>
        <v>0</v>
      </c>
      <c r="H23" s="18">
        <f>SUM(H24)</f>
        <v>21</v>
      </c>
      <c r="I23" s="29"/>
      <c r="J23" s="39">
        <f>SUM(I24)</f>
        <v>8</v>
      </c>
      <c r="K23" s="75"/>
      <c r="L23" s="18"/>
      <c r="M23" s="29">
        <f>E23+I23</f>
        <v>0</v>
      </c>
      <c r="N23" s="76">
        <f>F23+J23</f>
        <v>8</v>
      </c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5" ht="43.2">
      <c r="A24" s="63" t="s">
        <v>23</v>
      </c>
      <c r="B24" s="127" t="s">
        <v>49</v>
      </c>
      <c r="C24" s="7"/>
      <c r="D24" s="22"/>
      <c r="E24" s="25"/>
      <c r="F24" s="52"/>
      <c r="G24" s="7">
        <v>0</v>
      </c>
      <c r="H24" s="22">
        <v>21</v>
      </c>
      <c r="I24" s="25">
        <v>8</v>
      </c>
      <c r="J24" s="40"/>
      <c r="K24" s="78"/>
      <c r="L24" s="22"/>
      <c r="M24" s="25"/>
      <c r="N24" s="79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 ht="15" customHeight="1">
      <c r="A25" s="178" t="s">
        <v>52</v>
      </c>
      <c r="B25" s="179"/>
      <c r="C25" s="3"/>
      <c r="D25" s="18"/>
      <c r="E25" s="29">
        <f>SUM(E34:E34)</f>
        <v>0</v>
      </c>
      <c r="F25" s="51">
        <f>SUM(F34:F34)</f>
        <v>0</v>
      </c>
      <c r="G25" s="3">
        <f>SUM(G26)</f>
        <v>18</v>
      </c>
      <c r="H25" s="18">
        <f>SUM(H26)</f>
        <v>24</v>
      </c>
      <c r="I25" s="29"/>
      <c r="J25" s="39">
        <f>SUM(I26)</f>
        <v>4</v>
      </c>
      <c r="K25" s="75"/>
      <c r="L25" s="18"/>
      <c r="M25" s="29">
        <f>E25+I25</f>
        <v>0</v>
      </c>
      <c r="N25" s="76">
        <f>F25+J25</f>
        <v>4</v>
      </c>
      <c r="O25" s="64"/>
      <c r="P25" s="64"/>
      <c r="Q25" s="64"/>
      <c r="R25" s="64"/>
      <c r="S25" s="64"/>
      <c r="T25" s="64"/>
      <c r="U25" s="64"/>
      <c r="V25" s="64"/>
      <c r="W25" s="64"/>
      <c r="X25" s="64"/>
    </row>
    <row r="26" spans="1:25" ht="43.2">
      <c r="A26" s="63" t="s">
        <v>23</v>
      </c>
      <c r="B26" s="127" t="s">
        <v>51</v>
      </c>
      <c r="C26" s="7"/>
      <c r="D26" s="22"/>
      <c r="E26" s="25"/>
      <c r="F26" s="52"/>
      <c r="G26" s="7">
        <v>18</v>
      </c>
      <c r="H26" s="22">
        <v>24</v>
      </c>
      <c r="I26" s="25">
        <v>4</v>
      </c>
      <c r="J26" s="40"/>
      <c r="K26" s="78"/>
      <c r="L26" s="22"/>
      <c r="M26" s="25"/>
      <c r="N26" s="79"/>
      <c r="O26" s="64"/>
      <c r="P26" s="64"/>
      <c r="Q26" s="64"/>
      <c r="R26" s="64"/>
      <c r="S26" s="64"/>
      <c r="T26" s="64"/>
      <c r="U26" s="64"/>
      <c r="V26" s="64"/>
      <c r="W26" s="64"/>
      <c r="X26" s="64"/>
    </row>
    <row r="27" spans="1:25">
      <c r="A27" s="106"/>
      <c r="B27" s="107"/>
      <c r="C27" s="8"/>
      <c r="D27" s="9"/>
      <c r="E27" s="9"/>
      <c r="F27" s="4"/>
      <c r="G27" s="8"/>
      <c r="H27" s="9"/>
      <c r="I27" s="9"/>
      <c r="J27" s="9"/>
      <c r="K27" s="80"/>
      <c r="L27" s="9"/>
      <c r="M27" s="9"/>
      <c r="N27" s="81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5">
      <c r="A28" s="180" t="s">
        <v>5</v>
      </c>
      <c r="B28" s="151"/>
      <c r="C28" s="105">
        <f>SUM(C10:C12,C14:C16,C18:C20)</f>
        <v>0</v>
      </c>
      <c r="D28" s="105">
        <f>SUM(D10:D12,D14:D16,D18:D20)</f>
        <v>0</v>
      </c>
      <c r="E28" s="31"/>
      <c r="F28" s="53">
        <f>F9+F13+F17</f>
        <v>0</v>
      </c>
      <c r="G28" s="105">
        <f>SUM(G25,G23,G21,G17,G13,G9)</f>
        <v>141</v>
      </c>
      <c r="H28" s="105">
        <f>SUM(H25,H23,H21,H17,H13,H9)</f>
        <v>201</v>
      </c>
      <c r="I28" s="31">
        <f>SUM(I25,I23,I21,I17,I13,I9)</f>
        <v>0</v>
      </c>
      <c r="J28" s="41">
        <f>SUM(J25,J23,J21,J17,J13,J9)</f>
        <v>30</v>
      </c>
      <c r="K28" s="82">
        <f>SUM(K10:K12,K14:K16,K18:K20)</f>
        <v>0</v>
      </c>
      <c r="L28" s="105">
        <f>SUM(L10:L12,L14:L16,L18:L20)</f>
        <v>0</v>
      </c>
      <c r="M28" s="31"/>
      <c r="N28" s="83">
        <f>SUM(N25,N23,N21,N17,N13,N9)</f>
        <v>30</v>
      </c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5">
      <c r="A29" s="180"/>
      <c r="B29" s="151"/>
      <c r="C29" s="154">
        <f>SUM(C28:D28)</f>
        <v>0</v>
      </c>
      <c r="D29" s="181"/>
      <c r="E29" s="32"/>
      <c r="F29" s="54"/>
      <c r="G29" s="154">
        <f>SUM(G28:H28)</f>
        <v>342</v>
      </c>
      <c r="H29" s="181"/>
      <c r="I29" s="32"/>
      <c r="J29" s="42"/>
      <c r="K29" s="182">
        <f>SUM(K28:L28)</f>
        <v>0</v>
      </c>
      <c r="L29" s="181"/>
      <c r="M29" s="32"/>
      <c r="N29" s="8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5">
      <c r="A30" s="151" t="s">
        <v>6</v>
      </c>
      <c r="B30" s="183"/>
      <c r="C30" s="154"/>
      <c r="D30" s="181"/>
      <c r="E30" s="33"/>
      <c r="F30" s="55"/>
      <c r="G30" s="154"/>
      <c r="H30" s="181"/>
      <c r="I30" s="33"/>
      <c r="J30" s="43"/>
      <c r="K30" s="182"/>
      <c r="L30" s="181"/>
      <c r="M30" s="33"/>
      <c r="N30" s="85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5">
      <c r="A31" s="106"/>
      <c r="B31" s="107"/>
      <c r="C31" s="9"/>
      <c r="D31" s="9"/>
      <c r="E31" s="9"/>
      <c r="F31" s="4"/>
      <c r="G31" s="9"/>
      <c r="H31" s="9"/>
      <c r="I31" s="9"/>
      <c r="J31" s="9"/>
      <c r="K31" s="80"/>
      <c r="L31" s="9"/>
      <c r="M31" s="9"/>
      <c r="N31" s="81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25">
      <c r="A32" s="186" t="s">
        <v>27</v>
      </c>
      <c r="B32" s="186"/>
      <c r="C32" s="172"/>
      <c r="D32" s="172"/>
      <c r="E32" s="172"/>
      <c r="F32" s="172"/>
      <c r="G32" s="172"/>
      <c r="H32" s="172"/>
      <c r="I32" s="172"/>
      <c r="J32" s="173"/>
      <c r="K32" s="174"/>
      <c r="L32" s="172"/>
      <c r="M32" s="172"/>
      <c r="N32" s="17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>
      <c r="A33" s="178" t="s">
        <v>53</v>
      </c>
      <c r="B33" s="179"/>
      <c r="C33" s="10"/>
      <c r="D33" s="23">
        <f>D34+D35</f>
        <v>0</v>
      </c>
      <c r="E33" s="29"/>
      <c r="F33" s="56"/>
      <c r="G33" s="10">
        <f>SUM(G34:G35)</f>
        <v>18</v>
      </c>
      <c r="H33" s="23">
        <f>SUM(H34:H35)</f>
        <v>24</v>
      </c>
      <c r="I33" s="29"/>
      <c r="J33" s="44">
        <f>SUM(I34:I35)</f>
        <v>4</v>
      </c>
      <c r="K33" s="86"/>
      <c r="L33" s="23"/>
      <c r="M33" s="29">
        <f>E33+I33</f>
        <v>0</v>
      </c>
      <c r="N33" s="87">
        <f>F33+J33</f>
        <v>4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ht="43.2">
      <c r="A34" s="63" t="s">
        <v>23</v>
      </c>
      <c r="B34" s="128" t="s">
        <v>54</v>
      </c>
      <c r="C34" s="11"/>
      <c r="D34" s="24"/>
      <c r="E34" s="11"/>
      <c r="F34" s="24"/>
      <c r="G34" s="11">
        <v>9</v>
      </c>
      <c r="H34" s="24">
        <v>12</v>
      </c>
      <c r="I34" s="11">
        <v>2</v>
      </c>
      <c r="J34" s="28"/>
      <c r="K34" s="88"/>
      <c r="L34" s="24"/>
      <c r="M34" s="11"/>
      <c r="N34" s="89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</row>
    <row r="35" spans="1:25" ht="43.2">
      <c r="A35" s="63" t="s">
        <v>23</v>
      </c>
      <c r="B35" s="129" t="s">
        <v>55</v>
      </c>
      <c r="C35" s="11"/>
      <c r="D35" s="24"/>
      <c r="E35" s="11"/>
      <c r="F35" s="24"/>
      <c r="G35" s="11">
        <v>9</v>
      </c>
      <c r="H35" s="24">
        <v>12</v>
      </c>
      <c r="I35" s="11">
        <v>2</v>
      </c>
      <c r="J35" s="28"/>
      <c r="K35" s="88"/>
      <c r="L35" s="24"/>
      <c r="M35" s="11"/>
      <c r="N35" s="89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</row>
    <row r="36" spans="1:25">
      <c r="A36" s="178" t="s">
        <v>56</v>
      </c>
      <c r="B36" s="179"/>
      <c r="C36" s="10"/>
      <c r="D36" s="23">
        <f>D37+D39+D41</f>
        <v>0</v>
      </c>
      <c r="E36" s="29"/>
      <c r="F36" s="57"/>
      <c r="G36" s="10">
        <f>SUM(G37)</f>
        <v>0</v>
      </c>
      <c r="H36" s="23">
        <f>SUM(H37)</f>
        <v>21</v>
      </c>
      <c r="I36" s="29">
        <f>SUM(I37)</f>
        <v>0</v>
      </c>
      <c r="J36" s="45">
        <f>SUM(I37)</f>
        <v>0</v>
      </c>
      <c r="K36" s="86"/>
      <c r="L36" s="23"/>
      <c r="M36" s="29">
        <f>E36+I36</f>
        <v>0</v>
      </c>
      <c r="N36" s="91">
        <f>F36+J36</f>
        <v>0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7" spans="1:25" ht="43.2">
      <c r="A37" s="63" t="s">
        <v>23</v>
      </c>
      <c r="B37" s="129" t="s">
        <v>49</v>
      </c>
      <c r="C37" s="12"/>
      <c r="D37" s="24"/>
      <c r="E37" s="28"/>
      <c r="F37" s="24"/>
      <c r="G37" s="12">
        <v>0</v>
      </c>
      <c r="H37" s="24">
        <v>21</v>
      </c>
      <c r="I37" s="28"/>
      <c r="J37" s="28"/>
      <c r="K37" s="92"/>
      <c r="L37" s="24"/>
      <c r="M37" s="28"/>
      <c r="N37" s="89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spans="1:25">
      <c r="A38" s="178" t="s">
        <v>57</v>
      </c>
      <c r="B38" s="179"/>
      <c r="C38" s="10"/>
      <c r="D38" s="23">
        <f>D39+D42+D44</f>
        <v>0</v>
      </c>
      <c r="E38" s="29"/>
      <c r="F38" s="57"/>
      <c r="G38" s="10">
        <f>SUM(G39:G41)</f>
        <v>39</v>
      </c>
      <c r="H38" s="23">
        <f>SUM(H39:H41)</f>
        <v>54</v>
      </c>
      <c r="I38" s="29"/>
      <c r="J38" s="45">
        <f>SUM(I39:I41)</f>
        <v>7</v>
      </c>
      <c r="K38" s="86"/>
      <c r="L38" s="23"/>
      <c r="M38" s="29">
        <f>E38+I38</f>
        <v>0</v>
      </c>
      <c r="N38" s="91">
        <f>F38+J38</f>
        <v>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</row>
    <row r="39" spans="1:25" ht="28.8">
      <c r="A39" s="108" t="s">
        <v>4</v>
      </c>
      <c r="B39" s="130" t="s">
        <v>58</v>
      </c>
      <c r="C39" s="4"/>
      <c r="D39" s="24"/>
      <c r="E39" s="8"/>
      <c r="F39" s="21"/>
      <c r="G39" s="4">
        <v>18</v>
      </c>
      <c r="H39" s="26">
        <v>24</v>
      </c>
      <c r="I39" s="8">
        <v>3</v>
      </c>
      <c r="J39" s="8"/>
      <c r="K39" s="71"/>
      <c r="L39" s="26"/>
      <c r="M39" s="8"/>
      <c r="N39" s="77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spans="1:25" ht="28.8">
      <c r="A40" s="108" t="s">
        <v>4</v>
      </c>
      <c r="B40" s="130" t="s">
        <v>59</v>
      </c>
      <c r="C40" s="13"/>
      <c r="D40" s="24"/>
      <c r="E40" s="34"/>
      <c r="F40" s="30"/>
      <c r="G40" s="13">
        <v>12</v>
      </c>
      <c r="H40" s="27">
        <v>18</v>
      </c>
      <c r="I40" s="34">
        <v>2</v>
      </c>
      <c r="J40" s="34"/>
      <c r="K40" s="93"/>
      <c r="L40" s="27"/>
      <c r="M40" s="34"/>
      <c r="N40" s="9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 ht="28.8">
      <c r="A41" s="108" t="s">
        <v>4</v>
      </c>
      <c r="B41" s="130" t="s">
        <v>60</v>
      </c>
      <c r="C41" s="13"/>
      <c r="D41" s="24"/>
      <c r="E41" s="34"/>
      <c r="F41" s="30"/>
      <c r="G41" s="13">
        <v>9</v>
      </c>
      <c r="H41" s="27">
        <v>12</v>
      </c>
      <c r="I41" s="34">
        <v>2</v>
      </c>
      <c r="J41" s="34"/>
      <c r="K41" s="93"/>
      <c r="L41" s="27"/>
      <c r="M41" s="34"/>
      <c r="N41" s="9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</row>
    <row r="42" spans="1:25">
      <c r="A42" s="178" t="s">
        <v>63</v>
      </c>
      <c r="B42" s="179"/>
      <c r="C42" s="3"/>
      <c r="D42" s="18">
        <f>D44+D45+D46+D47</f>
        <v>0</v>
      </c>
      <c r="E42" s="29"/>
      <c r="F42" s="57"/>
      <c r="G42" s="3">
        <f>SUM(G43:G44)</f>
        <v>27</v>
      </c>
      <c r="H42" s="18">
        <f>SUM(H43:H44)</f>
        <v>36</v>
      </c>
      <c r="I42" s="29"/>
      <c r="J42" s="45">
        <f>SUM(I43:I44)</f>
        <v>5</v>
      </c>
      <c r="K42" s="75"/>
      <c r="L42" s="18"/>
      <c r="M42" s="29">
        <f>E42+I42</f>
        <v>0</v>
      </c>
      <c r="N42" s="91">
        <f>F42+J42</f>
        <v>5</v>
      </c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</row>
    <row r="43" spans="1:25" ht="43.2">
      <c r="A43" s="63" t="s">
        <v>23</v>
      </c>
      <c r="B43" s="128" t="s">
        <v>61</v>
      </c>
      <c r="C43" s="11"/>
      <c r="D43" s="28"/>
      <c r="E43" s="24"/>
      <c r="F43" s="58"/>
      <c r="G43" s="11">
        <v>9</v>
      </c>
      <c r="H43" s="28">
        <v>12</v>
      </c>
      <c r="I43" s="24">
        <v>2</v>
      </c>
      <c r="J43" s="46"/>
      <c r="K43" s="88"/>
      <c r="L43" s="28"/>
      <c r="M43" s="24"/>
      <c r="N43" s="95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</row>
    <row r="44" spans="1:25" ht="43.2">
      <c r="A44" s="63" t="s">
        <v>23</v>
      </c>
      <c r="B44" s="124" t="s">
        <v>62</v>
      </c>
      <c r="C44" s="11"/>
      <c r="D44" s="28"/>
      <c r="E44" s="24"/>
      <c r="F44" s="58"/>
      <c r="G44" s="11">
        <v>18</v>
      </c>
      <c r="H44" s="28">
        <v>24</v>
      </c>
      <c r="I44" s="24">
        <v>3</v>
      </c>
      <c r="J44" s="46"/>
      <c r="K44" s="88"/>
      <c r="L44" s="28"/>
      <c r="M44" s="24"/>
      <c r="N44" s="95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5" spans="1:25">
      <c r="A45" s="178" t="s">
        <v>65</v>
      </c>
      <c r="B45" s="179"/>
      <c r="C45" s="3"/>
      <c r="D45" s="18">
        <f>D46+D47+D54+D55</f>
        <v>0</v>
      </c>
      <c r="E45" s="29"/>
      <c r="F45" s="57"/>
      <c r="G45" s="3">
        <f>SUM(G46:G47)</f>
        <v>18</v>
      </c>
      <c r="H45" s="18">
        <f>SUM(H46:H47)</f>
        <v>24</v>
      </c>
      <c r="I45" s="29"/>
      <c r="J45" s="45">
        <f>SUM(I46:I47)</f>
        <v>5</v>
      </c>
      <c r="K45" s="75"/>
      <c r="L45" s="18"/>
      <c r="M45" s="29">
        <f>E45+I45</f>
        <v>0</v>
      </c>
      <c r="N45" s="91">
        <f>F45+J45</f>
        <v>5</v>
      </c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spans="1:25" ht="43.2">
      <c r="A46" s="63" t="s">
        <v>23</v>
      </c>
      <c r="B46" s="128" t="s">
        <v>64</v>
      </c>
      <c r="C46" s="11"/>
      <c r="D46" s="28"/>
      <c r="E46" s="24"/>
      <c r="F46" s="58"/>
      <c r="G46" s="11">
        <v>9</v>
      </c>
      <c r="H46" s="28">
        <v>12</v>
      </c>
      <c r="I46" s="24">
        <v>2</v>
      </c>
      <c r="J46" s="46"/>
      <c r="K46" s="88"/>
      <c r="L46" s="28"/>
      <c r="M46" s="24"/>
      <c r="N46" s="95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ht="43.2">
      <c r="A47" s="63" t="s">
        <v>23</v>
      </c>
      <c r="B47" s="128" t="s">
        <v>48</v>
      </c>
      <c r="C47" s="14"/>
      <c r="D47" s="14"/>
      <c r="E47" s="25"/>
      <c r="F47" s="7"/>
      <c r="G47" s="14">
        <v>9</v>
      </c>
      <c r="H47" s="14">
        <v>12</v>
      </c>
      <c r="I47" s="25">
        <v>3</v>
      </c>
      <c r="J47" s="22"/>
      <c r="K47" s="90"/>
      <c r="L47" s="14"/>
      <c r="M47" s="25"/>
      <c r="N47" s="96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>
      <c r="A48" s="178" t="s">
        <v>69</v>
      </c>
      <c r="B48" s="179"/>
      <c r="C48" s="10"/>
      <c r="D48" s="23">
        <f>SUM(D49:D51)</f>
        <v>0</v>
      </c>
      <c r="E48" s="29"/>
      <c r="F48" s="57"/>
      <c r="G48" s="10">
        <f>SUM(G49:G51)</f>
        <v>27</v>
      </c>
      <c r="H48" s="23">
        <f>SUM(H49:H51)</f>
        <v>36</v>
      </c>
      <c r="I48" s="29"/>
      <c r="J48" s="45">
        <f>SUM(I49:I51)</f>
        <v>5</v>
      </c>
      <c r="K48" s="86"/>
      <c r="L48" s="23"/>
      <c r="M48" s="29">
        <f>E48+I48</f>
        <v>0</v>
      </c>
      <c r="N48" s="91">
        <f>F48+J48</f>
        <v>5</v>
      </c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25" ht="28.8">
      <c r="A49" s="108" t="s">
        <v>4</v>
      </c>
      <c r="B49" s="131" t="s">
        <v>70</v>
      </c>
      <c r="C49" s="4"/>
      <c r="D49" s="24"/>
      <c r="E49" s="8"/>
      <c r="F49" s="21"/>
      <c r="G49" s="4">
        <v>9</v>
      </c>
      <c r="H49" s="26">
        <v>12</v>
      </c>
      <c r="I49" s="8">
        <v>2</v>
      </c>
      <c r="J49" s="8"/>
      <c r="K49" s="71"/>
      <c r="L49" s="26"/>
      <c r="M49" s="8"/>
      <c r="N49" s="77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spans="1:25" ht="28.8">
      <c r="A50" s="108" t="s">
        <v>4</v>
      </c>
      <c r="B50" s="131" t="s">
        <v>71</v>
      </c>
      <c r="C50" s="13"/>
      <c r="D50" s="24"/>
      <c r="E50" s="34"/>
      <c r="F50" s="30"/>
      <c r="G50" s="4">
        <v>9</v>
      </c>
      <c r="H50" s="26">
        <v>12</v>
      </c>
      <c r="I50" s="34">
        <v>1</v>
      </c>
      <c r="J50" s="34"/>
      <c r="K50" s="93"/>
      <c r="L50" s="27"/>
      <c r="M50" s="34"/>
      <c r="N50" s="9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spans="1:25" ht="28.8">
      <c r="A51" s="108" t="s">
        <v>4</v>
      </c>
      <c r="B51" s="131" t="s">
        <v>72</v>
      </c>
      <c r="C51" s="13"/>
      <c r="D51" s="24"/>
      <c r="E51" s="34"/>
      <c r="F51" s="30"/>
      <c r="G51" s="4">
        <v>9</v>
      </c>
      <c r="H51" s="26">
        <v>12</v>
      </c>
      <c r="I51" s="34">
        <v>2</v>
      </c>
      <c r="J51" s="34"/>
      <c r="K51" s="93"/>
      <c r="L51" s="27"/>
      <c r="M51" s="34"/>
      <c r="N51" s="9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spans="1:25">
      <c r="A52" s="178" t="s">
        <v>67</v>
      </c>
      <c r="B52" s="179"/>
      <c r="C52" s="10"/>
      <c r="D52" s="23">
        <f>D53+D54+D56</f>
        <v>0</v>
      </c>
      <c r="E52" s="29"/>
      <c r="F52" s="57"/>
      <c r="G52" s="10">
        <f>SUM(G53)</f>
        <v>18</v>
      </c>
      <c r="H52" s="23">
        <f>SUM(H53)</f>
        <v>24</v>
      </c>
      <c r="I52" s="29"/>
      <c r="J52" s="45">
        <f>SUM(I53)</f>
        <v>4</v>
      </c>
      <c r="K52" s="86"/>
      <c r="L52" s="23"/>
      <c r="M52" s="29">
        <f>E52+I52</f>
        <v>0</v>
      </c>
      <c r="N52" s="91">
        <f>F52+J52</f>
        <v>4</v>
      </c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 ht="43.2">
      <c r="A53" s="63" t="s">
        <v>23</v>
      </c>
      <c r="B53" s="129" t="s">
        <v>68</v>
      </c>
      <c r="C53" s="12"/>
      <c r="D53" s="24"/>
      <c r="E53" s="28"/>
      <c r="F53" s="24"/>
      <c r="G53" s="12">
        <v>18</v>
      </c>
      <c r="H53" s="24">
        <v>24</v>
      </c>
      <c r="I53" s="28">
        <v>4</v>
      </c>
      <c r="J53" s="28"/>
      <c r="K53" s="92"/>
      <c r="L53" s="24"/>
      <c r="M53" s="28"/>
      <c r="N53" s="89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178" t="s">
        <v>66</v>
      </c>
      <c r="B54" s="179"/>
      <c r="C54" s="3"/>
      <c r="D54" s="18">
        <f>D55</f>
        <v>0</v>
      </c>
      <c r="E54" s="29"/>
      <c r="F54" s="57"/>
      <c r="G54" s="3"/>
      <c r="H54" s="18"/>
      <c r="I54" s="29"/>
      <c r="J54" s="45">
        <f>SUM(I55)</f>
        <v>0</v>
      </c>
      <c r="K54" s="75"/>
      <c r="L54" s="18"/>
      <c r="M54" s="29">
        <f>E54+I54</f>
        <v>0</v>
      </c>
      <c r="N54" s="91">
        <f>F54+J54</f>
        <v>0</v>
      </c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 ht="43.2">
      <c r="A55" s="63" t="s">
        <v>23</v>
      </c>
      <c r="B55" s="2"/>
      <c r="C55" s="14"/>
      <c r="D55" s="14"/>
      <c r="E55" s="25"/>
      <c r="F55" s="7"/>
      <c r="G55" s="14"/>
      <c r="H55" s="14"/>
      <c r="I55" s="25"/>
      <c r="J55" s="22"/>
      <c r="K55" s="90"/>
      <c r="L55" s="14"/>
      <c r="M55" s="25"/>
      <c r="N55" s="96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spans="1:25">
      <c r="A56" s="109"/>
      <c r="B56" s="110"/>
      <c r="C56" s="8"/>
      <c r="D56" s="9"/>
      <c r="E56" s="9"/>
      <c r="F56" s="4"/>
      <c r="G56" s="8"/>
      <c r="H56" s="9"/>
      <c r="I56" s="9"/>
      <c r="J56" s="9"/>
      <c r="K56" s="80"/>
      <c r="L56" s="9"/>
      <c r="M56" s="9"/>
      <c r="N56" s="81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spans="1:25">
      <c r="A57" s="145" t="s">
        <v>7</v>
      </c>
      <c r="B57" s="184"/>
      <c r="C57" s="15">
        <f>SUM(C46:C47,C37:C41,C35:C35)</f>
        <v>0</v>
      </c>
      <c r="D57" s="15">
        <f>SUM(D46:D47,D37:D41,D35:D35)</f>
        <v>0</v>
      </c>
      <c r="E57" s="35"/>
      <c r="F57" s="59">
        <f>SUM(F33:F55)</f>
        <v>0</v>
      </c>
      <c r="G57" s="15">
        <f>SUM(G52,G48,G45,G42,G38,G36,G33)</f>
        <v>147</v>
      </c>
      <c r="H57" s="15">
        <f>SUM(H52,H48,H45,H42,H38,H36,H33)</f>
        <v>219</v>
      </c>
      <c r="I57" s="35">
        <f>SUM(I54,I52,I48,I45,I42,I38,I36,I33)</f>
        <v>0</v>
      </c>
      <c r="J57" s="47">
        <f>SUM(J54,J52,J48,J45,J42,J38,J36,J33)</f>
        <v>30</v>
      </c>
      <c r="K57" s="97">
        <f>G57+C57</f>
        <v>147</v>
      </c>
      <c r="L57" s="15">
        <f>H57+D57</f>
        <v>219</v>
      </c>
      <c r="M57" s="35"/>
      <c r="N57" s="59">
        <f>SUM(N33:N55)</f>
        <v>30</v>
      </c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spans="1:25">
      <c r="A58" s="149"/>
      <c r="B58" s="185"/>
      <c r="C58" s="193">
        <f>SUM(C57:D57)</f>
        <v>0</v>
      </c>
      <c r="D58" s="194"/>
      <c r="E58" s="104"/>
      <c r="F58" s="54"/>
      <c r="G58" s="193">
        <f>SUM(G57:H57)</f>
        <v>366</v>
      </c>
      <c r="H58" s="194"/>
      <c r="I58" s="104"/>
      <c r="J58" s="42"/>
      <c r="K58" s="195">
        <f>SUM(K57:L57)</f>
        <v>366</v>
      </c>
      <c r="L58" s="194"/>
      <c r="M58" s="104"/>
      <c r="N58" s="8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spans="1:25">
      <c r="A59" s="151" t="s">
        <v>6</v>
      </c>
      <c r="B59" s="183"/>
      <c r="C59" s="193"/>
      <c r="D59" s="194"/>
      <c r="E59" s="36"/>
      <c r="F59" s="60"/>
      <c r="G59" s="193"/>
      <c r="H59" s="194"/>
      <c r="I59" s="36"/>
      <c r="J59" s="48"/>
      <c r="K59" s="195"/>
      <c r="L59" s="194"/>
      <c r="M59" s="36"/>
      <c r="N59" s="98"/>
    </row>
    <row r="60" spans="1:25">
      <c r="A60" s="111"/>
      <c r="B60" s="112"/>
      <c r="C60" s="16"/>
      <c r="D60" s="16"/>
      <c r="E60" s="16"/>
      <c r="F60" s="61"/>
      <c r="G60" s="16"/>
      <c r="H60" s="16"/>
      <c r="I60" s="16"/>
      <c r="J60" s="16"/>
      <c r="K60" s="99"/>
      <c r="L60" s="16"/>
      <c r="M60" s="16"/>
      <c r="N60" s="100"/>
    </row>
    <row r="61" spans="1:25" ht="15" thickBot="1">
      <c r="A61" s="147" t="s">
        <v>8</v>
      </c>
      <c r="B61" s="187"/>
      <c r="C61" s="17">
        <f>C57+C28</f>
        <v>0</v>
      </c>
      <c r="D61" s="17">
        <f>D57+D28</f>
        <v>0</v>
      </c>
      <c r="E61" s="37"/>
      <c r="F61" s="62">
        <f>F28+F57</f>
        <v>0</v>
      </c>
      <c r="G61" s="17">
        <f>G57+G28</f>
        <v>288</v>
      </c>
      <c r="H61" s="17">
        <f>H57+H28</f>
        <v>420</v>
      </c>
      <c r="I61" s="37">
        <f>SUM(I57,I28)</f>
        <v>0</v>
      </c>
      <c r="J61" s="49">
        <f>J28+J57</f>
        <v>60</v>
      </c>
      <c r="K61" s="17">
        <f>K57+K28</f>
        <v>147</v>
      </c>
      <c r="L61" s="17">
        <f>L57+L28</f>
        <v>219</v>
      </c>
      <c r="M61" s="37"/>
      <c r="N61" s="101">
        <f>N28+N57</f>
        <v>60</v>
      </c>
    </row>
    <row r="62" spans="1:25" ht="15" thickBot="1">
      <c r="A62" s="149"/>
      <c r="B62" s="188"/>
      <c r="C62" s="189">
        <f>SUM(C61:D61)</f>
        <v>0</v>
      </c>
      <c r="D62" s="190"/>
      <c r="E62" s="16"/>
      <c r="F62" s="61"/>
      <c r="G62" s="189">
        <f>SUM(G61:H61)</f>
        <v>708</v>
      </c>
      <c r="H62" s="190"/>
      <c r="I62" s="16"/>
      <c r="J62" s="16"/>
      <c r="K62" s="191">
        <f>SUM(K61:L61)</f>
        <v>366</v>
      </c>
      <c r="L62" s="192"/>
      <c r="M62" s="102"/>
      <c r="N62" s="103"/>
    </row>
  </sheetData>
  <mergeCells count="69">
    <mergeCell ref="A61:B62"/>
    <mergeCell ref="C62:D62"/>
    <mergeCell ref="G62:H62"/>
    <mergeCell ref="K62:L62"/>
    <mergeCell ref="G58:H58"/>
    <mergeCell ref="K58:L58"/>
    <mergeCell ref="A59:B59"/>
    <mergeCell ref="C59:D59"/>
    <mergeCell ref="G59:H59"/>
    <mergeCell ref="K59:L59"/>
    <mergeCell ref="C58:D58"/>
    <mergeCell ref="A54:B54"/>
    <mergeCell ref="A57:B58"/>
    <mergeCell ref="A52:B52"/>
    <mergeCell ref="A32:B32"/>
    <mergeCell ref="C32:F32"/>
    <mergeCell ref="A45:B45"/>
    <mergeCell ref="A38:B38"/>
    <mergeCell ref="A48:B48"/>
    <mergeCell ref="A33:B33"/>
    <mergeCell ref="A36:B36"/>
    <mergeCell ref="A42:B42"/>
    <mergeCell ref="G32:J32"/>
    <mergeCell ref="K32:N32"/>
    <mergeCell ref="A9:B9"/>
    <mergeCell ref="A13:B13"/>
    <mergeCell ref="A17:B17"/>
    <mergeCell ref="A28:B29"/>
    <mergeCell ref="C29:D29"/>
    <mergeCell ref="G29:H29"/>
    <mergeCell ref="K29:L29"/>
    <mergeCell ref="A30:B30"/>
    <mergeCell ref="C30:D30"/>
    <mergeCell ref="G30:H30"/>
    <mergeCell ref="K30:L30"/>
    <mergeCell ref="A21:B21"/>
    <mergeCell ref="A23:B23"/>
    <mergeCell ref="A25:B25"/>
    <mergeCell ref="K6:K7"/>
    <mergeCell ref="L6:L7"/>
    <mergeCell ref="M6:M7"/>
    <mergeCell ref="N6:N7"/>
    <mergeCell ref="A8:B8"/>
    <mergeCell ref="C8:F8"/>
    <mergeCell ref="G8:J8"/>
    <mergeCell ref="K8:N8"/>
    <mergeCell ref="U5:V5"/>
    <mergeCell ref="W5:X5"/>
    <mergeCell ref="C6:C7"/>
    <mergeCell ref="D6:D7"/>
    <mergeCell ref="E6:E7"/>
    <mergeCell ref="F6:F7"/>
    <mergeCell ref="G6:G7"/>
    <mergeCell ref="H6:H7"/>
    <mergeCell ref="I6:I7"/>
    <mergeCell ref="J6:J7"/>
    <mergeCell ref="G5:H5"/>
    <mergeCell ref="I5:J5"/>
    <mergeCell ref="K5:N5"/>
    <mergeCell ref="O5:P5"/>
    <mergeCell ref="Q5:R5"/>
    <mergeCell ref="S5:T5"/>
    <mergeCell ref="A2:F2"/>
    <mergeCell ref="A3:B3"/>
    <mergeCell ref="C3:F3"/>
    <mergeCell ref="A4:B4"/>
    <mergeCell ref="A5:B7"/>
    <mergeCell ref="C5:D5"/>
    <mergeCell ref="E5:F5"/>
  </mergeCells>
  <conditionalFormatting sqref="F61">
    <cfRule type="cellIs" dxfId="17" priority="7" operator="notEqual">
      <formula>60</formula>
    </cfRule>
  </conditionalFormatting>
  <conditionalFormatting sqref="F28">
    <cfRule type="cellIs" dxfId="16" priority="9" operator="notEqual">
      <formula>30</formula>
    </cfRule>
  </conditionalFormatting>
  <conditionalFormatting sqref="F57">
    <cfRule type="cellIs" dxfId="15" priority="8" operator="notEqual">
      <formula>30</formula>
    </cfRule>
  </conditionalFormatting>
  <conditionalFormatting sqref="J61">
    <cfRule type="cellIs" dxfId="14" priority="4" operator="notEqual">
      <formula>60</formula>
    </cfRule>
  </conditionalFormatting>
  <conditionalFormatting sqref="J28">
    <cfRule type="cellIs" dxfId="13" priority="6" operator="notEqual">
      <formula>30</formula>
    </cfRule>
  </conditionalFormatting>
  <conditionalFormatting sqref="J57">
    <cfRule type="cellIs" dxfId="12" priority="5" operator="notEqual">
      <formula>30</formula>
    </cfRule>
  </conditionalFormatting>
  <conditionalFormatting sqref="N61">
    <cfRule type="cellIs" dxfId="11" priority="2" operator="notEqual">
      <formula>60</formula>
    </cfRule>
  </conditionalFormatting>
  <conditionalFormatting sqref="N28">
    <cfRule type="cellIs" dxfId="10" priority="3" operator="notEqual">
      <formula>30</formula>
    </cfRule>
  </conditionalFormatting>
  <conditionalFormatting sqref="N57">
    <cfRule type="cellIs" dxfId="9" priority="1" operator="notEqual">
      <formula>30</formula>
    </cfRule>
  </conditionalFormatting>
  <dataValidations count="1">
    <dataValidation type="list" allowBlank="1" showInputMessage="1" sqref="A2:A4 A8:B9 A36:B36 A10:A12 A13:B13 A52:B52 A55 A45:B45 A32:B33 A34:A35 A17:B17 A39:A41 A18:A26 A54:B54 A43:A44 A42:B42 A37 A38:B38 A46:A47 A48:B48 A49:A51 A53 A14:A16" xr:uid="{00000000-0002-0000-0000-000000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3"/>
  <sheetViews>
    <sheetView topLeftCell="A28" workbookViewId="0">
      <selection activeCell="A33" sqref="A33:B34"/>
    </sheetView>
  </sheetViews>
  <sheetFormatPr baseColWidth="10" defaultRowHeight="14.4"/>
  <cols>
    <col min="2" max="2" width="40.44140625" customWidth="1"/>
    <col min="3" max="3" width="8.109375" customWidth="1"/>
    <col min="4" max="4" width="7.109375" customWidth="1"/>
    <col min="5" max="5" width="8" customWidth="1"/>
    <col min="6" max="6" width="8.33203125" customWidth="1"/>
    <col min="7" max="7" width="7.6640625" customWidth="1"/>
    <col min="8" max="8" width="8.44140625" customWidth="1"/>
    <col min="9" max="9" width="7.6640625" customWidth="1"/>
    <col min="10" max="10" width="8.44140625" customWidth="1"/>
    <col min="11" max="11" width="6.6640625" customWidth="1"/>
    <col min="12" max="12" width="8.88671875" customWidth="1"/>
    <col min="13" max="13" width="8.6640625" customWidth="1"/>
    <col min="14" max="14" width="7.33203125" customWidth="1"/>
  </cols>
  <sheetData>
    <row r="1" spans="1:25" ht="15" customHeight="1"/>
    <row r="2" spans="1:25">
      <c r="A2" s="137"/>
      <c r="B2" s="138"/>
      <c r="C2" s="139"/>
      <c r="D2" s="138"/>
      <c r="E2" s="138"/>
      <c r="F2" s="140"/>
    </row>
    <row r="3" spans="1:25" ht="15" customHeight="1" thickBot="1">
      <c r="A3" s="141"/>
      <c r="B3" s="142"/>
      <c r="C3" s="143"/>
      <c r="D3" s="144"/>
      <c r="E3" s="144"/>
      <c r="F3" s="144"/>
    </row>
    <row r="4" spans="1:25" ht="15" customHeight="1" thickBot="1">
      <c r="A4" s="141"/>
      <c r="B4" s="142"/>
      <c r="C4" s="67"/>
      <c r="D4" s="132"/>
      <c r="E4" s="132"/>
      <c r="F4" s="132"/>
    </row>
    <row r="5" spans="1:25" ht="36" customHeight="1">
      <c r="A5" s="145" t="s">
        <v>9</v>
      </c>
      <c r="B5" s="146"/>
      <c r="C5" s="151" t="s">
        <v>20</v>
      </c>
      <c r="D5" s="152"/>
      <c r="E5" s="153"/>
      <c r="F5" s="154"/>
      <c r="G5" s="151" t="s">
        <v>21</v>
      </c>
      <c r="H5" s="152"/>
      <c r="I5" s="153"/>
      <c r="J5" s="154"/>
      <c r="K5" s="161" t="s">
        <v>22</v>
      </c>
      <c r="L5" s="162"/>
      <c r="M5" s="163"/>
      <c r="N5" s="164"/>
      <c r="O5" s="165" t="s">
        <v>10</v>
      </c>
      <c r="P5" s="156"/>
      <c r="Q5" s="155" t="s">
        <v>16</v>
      </c>
      <c r="R5" s="156"/>
      <c r="S5" s="155" t="s">
        <v>11</v>
      </c>
      <c r="T5" s="156"/>
      <c r="U5" s="155" t="s">
        <v>12</v>
      </c>
      <c r="V5" s="156"/>
      <c r="W5" s="155" t="s">
        <v>13</v>
      </c>
      <c r="X5" s="156"/>
      <c r="Y5" s="116"/>
    </row>
    <row r="6" spans="1:25" ht="34.5" customHeight="1">
      <c r="A6" s="147"/>
      <c r="B6" s="148"/>
      <c r="C6" s="157" t="s">
        <v>0</v>
      </c>
      <c r="D6" s="157" t="s">
        <v>1</v>
      </c>
      <c r="E6" s="157" t="s">
        <v>2</v>
      </c>
      <c r="F6" s="159" t="s">
        <v>3</v>
      </c>
      <c r="G6" s="157" t="s">
        <v>0</v>
      </c>
      <c r="H6" s="157" t="s">
        <v>1</v>
      </c>
      <c r="I6" s="157" t="s">
        <v>2</v>
      </c>
      <c r="J6" s="159" t="s">
        <v>3</v>
      </c>
      <c r="K6" s="166" t="s">
        <v>0</v>
      </c>
      <c r="L6" s="157" t="s">
        <v>1</v>
      </c>
      <c r="M6" s="157" t="s">
        <v>2</v>
      </c>
      <c r="N6" s="168" t="s">
        <v>3</v>
      </c>
      <c r="O6" s="65"/>
      <c r="P6" s="63"/>
      <c r="Q6" s="63"/>
      <c r="R6" s="63"/>
      <c r="S6" s="63"/>
      <c r="T6" s="63"/>
      <c r="U6" s="63"/>
      <c r="V6" s="63"/>
      <c r="W6" s="63"/>
      <c r="X6" s="63"/>
      <c r="Y6" s="117"/>
    </row>
    <row r="7" spans="1:25" ht="57" customHeight="1">
      <c r="A7" s="149"/>
      <c r="B7" s="150"/>
      <c r="C7" s="158"/>
      <c r="D7" s="158"/>
      <c r="E7" s="158"/>
      <c r="F7" s="160"/>
      <c r="G7" s="158"/>
      <c r="H7" s="158"/>
      <c r="I7" s="158"/>
      <c r="J7" s="160"/>
      <c r="K7" s="167"/>
      <c r="L7" s="158"/>
      <c r="M7" s="158"/>
      <c r="N7" s="169"/>
      <c r="O7" s="65"/>
      <c r="P7" s="121"/>
      <c r="Q7" s="63"/>
      <c r="R7" s="121"/>
      <c r="S7" s="63"/>
      <c r="T7" s="121"/>
      <c r="U7" s="63"/>
      <c r="V7" s="121"/>
      <c r="W7" s="63"/>
      <c r="X7" s="121"/>
      <c r="Y7" s="66"/>
    </row>
    <row r="8" spans="1:25" ht="39" customHeight="1" thickBot="1">
      <c r="A8" s="170" t="s">
        <v>73</v>
      </c>
      <c r="B8" s="171"/>
      <c r="C8" s="172"/>
      <c r="D8" s="172"/>
      <c r="E8" s="172"/>
      <c r="F8" s="173"/>
      <c r="G8" s="172"/>
      <c r="H8" s="172"/>
      <c r="I8" s="172"/>
      <c r="J8" s="173"/>
      <c r="K8" s="174"/>
      <c r="L8" s="172"/>
      <c r="M8" s="172"/>
      <c r="N8" s="175"/>
      <c r="O8" s="118"/>
      <c r="P8" s="119"/>
      <c r="Q8" s="119"/>
      <c r="R8" s="119"/>
      <c r="S8" s="119"/>
      <c r="T8" s="119"/>
      <c r="U8" s="119"/>
      <c r="V8" s="119"/>
      <c r="W8" s="119"/>
      <c r="X8" s="119"/>
      <c r="Y8" s="120"/>
    </row>
    <row r="9" spans="1:25">
      <c r="A9" s="176" t="s">
        <v>74</v>
      </c>
      <c r="B9" s="177"/>
      <c r="C9" s="3"/>
      <c r="D9" s="18"/>
      <c r="E9" s="29"/>
      <c r="F9" s="50"/>
      <c r="G9" s="3">
        <f>G10+G11</f>
        <v>22</v>
      </c>
      <c r="H9" s="18">
        <f>H10+H11</f>
        <v>35</v>
      </c>
      <c r="I9" s="29"/>
      <c r="J9" s="38">
        <f>I10+I11</f>
        <v>8</v>
      </c>
      <c r="K9" s="69"/>
      <c r="L9" s="68"/>
      <c r="M9" s="29">
        <f>SUM(E9+I9)</f>
        <v>0</v>
      </c>
      <c r="N9" s="70">
        <f>F9+J9</f>
        <v>8</v>
      </c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1:25" ht="28.8">
      <c r="A10" s="63" t="s">
        <v>4</v>
      </c>
      <c r="B10" s="134" t="s">
        <v>75</v>
      </c>
      <c r="C10" s="4"/>
      <c r="D10" s="9"/>
      <c r="E10" s="24"/>
      <c r="F10" s="6"/>
      <c r="G10" s="4">
        <v>10</v>
      </c>
      <c r="H10" s="9">
        <v>17</v>
      </c>
      <c r="I10" s="135">
        <v>4</v>
      </c>
      <c r="J10" s="20"/>
      <c r="K10" s="71"/>
      <c r="L10" s="9"/>
      <c r="M10" s="24"/>
      <c r="N10" s="72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1:25" ht="15" customHeight="1">
      <c r="A11" s="63" t="s">
        <v>4</v>
      </c>
      <c r="B11" s="134" t="s">
        <v>76</v>
      </c>
      <c r="C11" s="5"/>
      <c r="D11" s="19"/>
      <c r="E11" s="30"/>
      <c r="F11" s="6"/>
      <c r="G11" s="5">
        <v>12</v>
      </c>
      <c r="H11" s="19">
        <v>18</v>
      </c>
      <c r="I11" s="135">
        <v>4</v>
      </c>
      <c r="J11" s="20"/>
      <c r="K11" s="73"/>
      <c r="L11" s="19"/>
      <c r="M11" s="30"/>
      <c r="N11" s="72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5">
      <c r="A12" s="178" t="s">
        <v>77</v>
      </c>
      <c r="B12" s="179"/>
      <c r="C12" s="3"/>
      <c r="D12" s="18"/>
      <c r="E12" s="29"/>
      <c r="F12" s="51"/>
      <c r="G12" s="3">
        <f>G13+G14</f>
        <v>21</v>
      </c>
      <c r="H12" s="18">
        <f>H13+H14</f>
        <v>30</v>
      </c>
      <c r="I12" s="29"/>
      <c r="J12" s="39">
        <f>I13+I14</f>
        <v>7</v>
      </c>
      <c r="K12" s="75"/>
      <c r="L12" s="18"/>
      <c r="M12" s="29">
        <f>E12+I12</f>
        <v>0</v>
      </c>
      <c r="N12" s="76">
        <f>F12+J12</f>
        <v>7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1:25" ht="15" customHeight="1">
      <c r="A13" s="63" t="s">
        <v>4</v>
      </c>
      <c r="B13" s="136" t="s">
        <v>78</v>
      </c>
      <c r="C13" s="6"/>
      <c r="D13" s="20"/>
      <c r="E13" s="21"/>
      <c r="F13" s="6"/>
      <c r="G13" s="6">
        <v>12</v>
      </c>
      <c r="H13" s="20">
        <v>18</v>
      </c>
      <c r="I13" s="135">
        <v>4</v>
      </c>
      <c r="J13" s="20"/>
      <c r="K13" s="74"/>
      <c r="L13" s="20"/>
      <c r="M13" s="21"/>
      <c r="N13" s="72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5" ht="28.8">
      <c r="A14" s="63" t="s">
        <v>4</v>
      </c>
      <c r="B14" s="136" t="s">
        <v>79</v>
      </c>
      <c r="C14" s="6"/>
      <c r="D14" s="20"/>
      <c r="E14" s="25"/>
      <c r="F14" s="6"/>
      <c r="G14" s="6">
        <v>9</v>
      </c>
      <c r="H14" s="20">
        <v>12</v>
      </c>
      <c r="I14" s="135">
        <v>3</v>
      </c>
      <c r="J14" s="20"/>
      <c r="K14" s="74"/>
      <c r="L14" s="20"/>
      <c r="M14" s="25"/>
      <c r="N14" s="72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5">
      <c r="A15" s="178" t="s">
        <v>80</v>
      </c>
      <c r="B15" s="179"/>
      <c r="C15" s="3"/>
      <c r="D15" s="18"/>
      <c r="E15" s="29"/>
      <c r="F15" s="51"/>
      <c r="G15" s="3">
        <f>G16+G17</f>
        <v>12</v>
      </c>
      <c r="H15" s="18">
        <f>H16+H17</f>
        <v>18</v>
      </c>
      <c r="I15" s="29"/>
      <c r="J15" s="39">
        <f>I16+I17</f>
        <v>6</v>
      </c>
      <c r="K15" s="75"/>
      <c r="L15" s="18"/>
      <c r="M15" s="29">
        <f>E15+I15</f>
        <v>0</v>
      </c>
      <c r="N15" s="76">
        <f>F15+J15</f>
        <v>6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25" ht="15" customHeight="1">
      <c r="A16" s="63" t="s">
        <v>4</v>
      </c>
      <c r="B16" s="134" t="s">
        <v>81</v>
      </c>
      <c r="C16" s="7"/>
      <c r="D16" s="22"/>
      <c r="E16" s="25"/>
      <c r="F16" s="52"/>
      <c r="G16" s="7">
        <v>6</v>
      </c>
      <c r="H16" s="22">
        <v>9</v>
      </c>
      <c r="I16" s="25">
        <v>3</v>
      </c>
      <c r="J16" s="40"/>
      <c r="K16" s="78"/>
      <c r="L16" s="22"/>
      <c r="M16" s="25"/>
      <c r="N16" s="79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5" ht="43.2">
      <c r="A17" s="63" t="s">
        <v>23</v>
      </c>
      <c r="B17" s="134" t="s">
        <v>82</v>
      </c>
      <c r="C17" s="7"/>
      <c r="D17" s="22"/>
      <c r="E17" s="25"/>
      <c r="F17" s="52"/>
      <c r="G17" s="7">
        <v>6</v>
      </c>
      <c r="H17" s="22">
        <v>9</v>
      </c>
      <c r="I17" s="25">
        <v>3</v>
      </c>
      <c r="J17" s="40"/>
      <c r="K17" s="78"/>
      <c r="L17" s="22"/>
      <c r="M17" s="25"/>
      <c r="N17" s="79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5" ht="15" customHeight="1">
      <c r="A18" s="178" t="s">
        <v>83</v>
      </c>
      <c r="B18" s="179"/>
      <c r="C18" s="3"/>
      <c r="D18" s="18"/>
      <c r="E18" s="29"/>
      <c r="F18" s="51"/>
      <c r="G18" s="3">
        <f>G19</f>
        <v>12</v>
      </c>
      <c r="H18" s="18">
        <f>H19</f>
        <v>18</v>
      </c>
      <c r="I18" s="29"/>
      <c r="J18" s="39">
        <f>I19</f>
        <v>3</v>
      </c>
      <c r="K18" s="75"/>
      <c r="L18" s="18"/>
      <c r="M18" s="29">
        <f>E18+I18</f>
        <v>0</v>
      </c>
      <c r="N18" s="76">
        <f>F18+J18</f>
        <v>3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5" ht="28.8">
      <c r="A19" s="63" t="s">
        <v>4</v>
      </c>
      <c r="B19" s="134" t="s">
        <v>28</v>
      </c>
      <c r="C19" s="7"/>
      <c r="D19" s="22"/>
      <c r="E19" s="25"/>
      <c r="F19" s="52"/>
      <c r="G19" s="7">
        <v>12</v>
      </c>
      <c r="H19" s="22">
        <v>18</v>
      </c>
      <c r="I19" s="25">
        <v>3</v>
      </c>
      <c r="J19" s="40"/>
      <c r="K19" s="78"/>
      <c r="L19" s="22"/>
      <c r="M19" s="25"/>
      <c r="N19" s="79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25">
      <c r="A20" s="178" t="s">
        <v>84</v>
      </c>
      <c r="B20" s="179"/>
      <c r="C20" s="3"/>
      <c r="D20" s="18"/>
      <c r="E20" s="29"/>
      <c r="F20" s="51"/>
      <c r="G20" s="3">
        <f>G21+G22</f>
        <v>12</v>
      </c>
      <c r="H20" s="18">
        <f>H21+H22</f>
        <v>18</v>
      </c>
      <c r="I20" s="29"/>
      <c r="J20" s="39">
        <f>I21+I22</f>
        <v>3</v>
      </c>
      <c r="K20" s="75"/>
      <c r="L20" s="18"/>
      <c r="M20" s="29">
        <f>E20+I20</f>
        <v>0</v>
      </c>
      <c r="N20" s="76">
        <f>F20+J20</f>
        <v>3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1:25" ht="28.8">
      <c r="A21" s="63" t="s">
        <v>4</v>
      </c>
      <c r="B21" s="134" t="s">
        <v>85</v>
      </c>
      <c r="C21" s="7"/>
      <c r="D21" s="22"/>
      <c r="E21" s="25"/>
      <c r="F21" s="52"/>
      <c r="G21" s="7">
        <v>6</v>
      </c>
      <c r="H21" s="22">
        <v>9</v>
      </c>
      <c r="I21" s="25">
        <v>1.5</v>
      </c>
      <c r="J21" s="40"/>
      <c r="K21" s="78"/>
      <c r="L21" s="22"/>
      <c r="M21" s="25"/>
      <c r="N21" s="79"/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5" ht="15" customHeight="1">
      <c r="A22" s="63" t="s">
        <v>4</v>
      </c>
      <c r="B22" s="134" t="s">
        <v>86</v>
      </c>
      <c r="C22" s="7"/>
      <c r="D22" s="22"/>
      <c r="E22" s="25"/>
      <c r="F22" s="52"/>
      <c r="G22" s="7">
        <v>6</v>
      </c>
      <c r="H22" s="22">
        <v>9</v>
      </c>
      <c r="I22" s="25">
        <v>1.5</v>
      </c>
      <c r="J22" s="40"/>
      <c r="K22" s="78"/>
      <c r="L22" s="22"/>
      <c r="M22" s="25"/>
      <c r="N22" s="79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5" ht="15" customHeight="1">
      <c r="A23" s="178" t="s">
        <v>87</v>
      </c>
      <c r="B23" s="179"/>
      <c r="C23" s="3"/>
      <c r="D23" s="18"/>
      <c r="E23" s="29"/>
      <c r="F23" s="51"/>
      <c r="G23" s="3">
        <f>G24</f>
        <v>0</v>
      </c>
      <c r="H23" s="18">
        <f>H24</f>
        <v>30</v>
      </c>
      <c r="I23" s="29"/>
      <c r="J23" s="39">
        <f>I24</f>
        <v>3</v>
      </c>
      <c r="K23" s="75"/>
      <c r="L23" s="18"/>
      <c r="M23" s="29">
        <f>E23+I23</f>
        <v>0</v>
      </c>
      <c r="N23" s="76">
        <f>F23+J23</f>
        <v>3</v>
      </c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5" ht="43.2">
      <c r="A24" s="63" t="s">
        <v>23</v>
      </c>
      <c r="B24" s="134" t="s">
        <v>88</v>
      </c>
      <c r="C24" s="7"/>
      <c r="D24" s="22"/>
      <c r="E24" s="25"/>
      <c r="F24" s="52"/>
      <c r="G24" s="7">
        <v>0</v>
      </c>
      <c r="H24" s="22">
        <v>30</v>
      </c>
      <c r="I24" s="25">
        <v>3</v>
      </c>
      <c r="J24" s="40"/>
      <c r="K24" s="78"/>
      <c r="L24" s="22"/>
      <c r="M24" s="25"/>
      <c r="N24" s="79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>
      <c r="A25" s="145" t="s">
        <v>7</v>
      </c>
      <c r="B25" s="184"/>
      <c r="C25" s="15"/>
      <c r="D25" s="15"/>
      <c r="E25" s="35"/>
      <c r="F25" s="59">
        <f>SUM(F22:F23)</f>
        <v>0</v>
      </c>
      <c r="G25" s="15">
        <f>G23+G20+G18+G15+G12+G9</f>
        <v>79</v>
      </c>
      <c r="H25" s="15">
        <f>H23+H20+H18+H15+H12+H9</f>
        <v>149</v>
      </c>
      <c r="I25" s="35"/>
      <c r="J25" s="47">
        <f>J23+J20+J18+J15+J12+J9</f>
        <v>30</v>
      </c>
      <c r="K25" s="97"/>
      <c r="L25" s="15"/>
      <c r="M25" s="35"/>
      <c r="N25" s="59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1:25" ht="15" customHeight="1">
      <c r="A26" s="149"/>
      <c r="B26" s="185"/>
      <c r="C26" s="193"/>
      <c r="D26" s="194"/>
      <c r="E26" s="133"/>
      <c r="F26" s="54"/>
      <c r="G26" s="193">
        <f>G25+H25</f>
        <v>228</v>
      </c>
      <c r="H26" s="194"/>
      <c r="I26" s="133"/>
      <c r="J26" s="42"/>
      <c r="K26" s="195"/>
      <c r="L26" s="194"/>
      <c r="M26" s="133"/>
      <c r="N26" s="8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5">
      <c r="A27" s="151" t="s">
        <v>6</v>
      </c>
      <c r="B27" s="183"/>
      <c r="C27" s="193"/>
      <c r="D27" s="194"/>
      <c r="E27" s="36"/>
      <c r="F27" s="60"/>
      <c r="G27" s="193"/>
      <c r="H27" s="194"/>
      <c r="I27" s="36"/>
      <c r="J27" s="48"/>
      <c r="K27" s="195"/>
      <c r="L27" s="194"/>
      <c r="M27" s="36"/>
      <c r="N27" s="98"/>
    </row>
    <row r="28" spans="1:25">
      <c r="A28" s="111"/>
      <c r="B28" s="112"/>
      <c r="C28" s="16"/>
      <c r="D28" s="16"/>
      <c r="E28" s="16"/>
      <c r="F28" s="61"/>
      <c r="G28" s="16"/>
      <c r="H28" s="16"/>
      <c r="I28" s="16"/>
      <c r="J28" s="16"/>
      <c r="K28" s="99"/>
      <c r="L28" s="16"/>
      <c r="M28" s="16"/>
      <c r="N28" s="100"/>
    </row>
    <row r="29" spans="1:25" ht="15" customHeight="1">
      <c r="A29" s="200" t="s">
        <v>89</v>
      </c>
      <c r="B29" s="201"/>
      <c r="C29" s="173"/>
      <c r="D29" s="196"/>
      <c r="E29" s="196"/>
      <c r="F29" s="197"/>
      <c r="G29" s="173"/>
      <c r="H29" s="196"/>
      <c r="I29" s="196"/>
      <c r="J29" s="198"/>
      <c r="K29" s="199"/>
      <c r="L29" s="196"/>
      <c r="M29" s="196"/>
      <c r="N29" s="198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spans="1:25">
      <c r="A30" s="178" t="s">
        <v>90</v>
      </c>
      <c r="B30" s="179"/>
      <c r="C30" s="10"/>
      <c r="D30" s="23"/>
      <c r="E30" s="29"/>
      <c r="F30" s="56"/>
      <c r="G30" s="10">
        <f>G31</f>
        <v>0</v>
      </c>
      <c r="H30" s="23">
        <f>H31</f>
        <v>99</v>
      </c>
      <c r="I30" s="29"/>
      <c r="J30" s="44">
        <f>I31</f>
        <v>30</v>
      </c>
      <c r="K30" s="86"/>
      <c r="L30" s="23"/>
      <c r="M30" s="29">
        <f>E30+I30</f>
        <v>0</v>
      </c>
      <c r="N30" s="87">
        <f>F30+J30</f>
        <v>30</v>
      </c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 ht="15" customHeight="1">
      <c r="A31" s="108" t="s">
        <v>4</v>
      </c>
      <c r="B31" s="1" t="s">
        <v>91</v>
      </c>
      <c r="C31" s="11"/>
      <c r="D31" s="24"/>
      <c r="E31" s="11"/>
      <c r="F31" s="24"/>
      <c r="G31" s="11">
        <v>0</v>
      </c>
      <c r="H31" s="24">
        <v>99</v>
      </c>
      <c r="I31" s="11">
        <v>30</v>
      </c>
      <c r="J31" s="28"/>
      <c r="K31" s="88"/>
      <c r="L31" s="24"/>
      <c r="M31" s="11"/>
      <c r="N31" s="89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1:25">
      <c r="A32" s="109"/>
      <c r="B32" s="110"/>
      <c r="C32" s="8"/>
      <c r="D32" s="9"/>
      <c r="E32" s="9"/>
      <c r="F32" s="4"/>
      <c r="G32" s="8"/>
      <c r="H32" s="9"/>
      <c r="I32" s="9"/>
      <c r="J32" s="9"/>
      <c r="K32" s="80"/>
      <c r="L32" s="9"/>
      <c r="M32" s="9"/>
      <c r="N32" s="81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>
      <c r="A33" s="145" t="s">
        <v>7</v>
      </c>
      <c r="B33" s="184"/>
      <c r="C33" s="15"/>
      <c r="D33" s="15"/>
      <c r="E33" s="35"/>
      <c r="F33" s="59">
        <f>SUM(F30:F31)</f>
        <v>0</v>
      </c>
      <c r="G33" s="15">
        <f>G30</f>
        <v>0</v>
      </c>
      <c r="H33" s="15">
        <f>H30</f>
        <v>99</v>
      </c>
      <c r="I33" s="35"/>
      <c r="J33" s="47">
        <f>J30</f>
        <v>30</v>
      </c>
      <c r="K33" s="97"/>
      <c r="L33" s="15"/>
      <c r="M33" s="35"/>
      <c r="N33" s="59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>
      <c r="A34" s="149"/>
      <c r="B34" s="185"/>
      <c r="C34" s="193"/>
      <c r="D34" s="194"/>
      <c r="E34" s="133"/>
      <c r="F34" s="54"/>
      <c r="G34" s="193">
        <f>G33+H33</f>
        <v>99</v>
      </c>
      <c r="H34" s="194"/>
      <c r="I34" s="133"/>
      <c r="J34" s="42"/>
      <c r="K34" s="195"/>
      <c r="L34" s="194"/>
      <c r="M34" s="133"/>
      <c r="N34" s="8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</row>
    <row r="35" spans="1:25" ht="15" customHeight="1">
      <c r="A35" s="151" t="s">
        <v>6</v>
      </c>
      <c r="B35" s="183"/>
      <c r="C35" s="193"/>
      <c r="D35" s="194"/>
      <c r="E35" s="36"/>
      <c r="F35" s="60"/>
      <c r="G35" s="193"/>
      <c r="H35" s="194"/>
      <c r="I35" s="36"/>
      <c r="J35" s="48"/>
      <c r="K35" s="195"/>
      <c r="L35" s="194"/>
      <c r="M35" s="36"/>
      <c r="N35" s="98"/>
    </row>
    <row r="36" spans="1:25">
      <c r="A36" s="111"/>
      <c r="B36" s="112"/>
      <c r="C36" s="16"/>
      <c r="D36" s="16"/>
      <c r="E36" s="16"/>
      <c r="F36" s="61"/>
      <c r="G36" s="16"/>
      <c r="H36" s="16"/>
      <c r="I36" s="16"/>
      <c r="J36" s="16"/>
      <c r="K36" s="99"/>
      <c r="L36" s="16"/>
      <c r="M36" s="16"/>
      <c r="N36" s="100"/>
    </row>
    <row r="37" spans="1:25" ht="15" customHeight="1" thickBot="1">
      <c r="A37" s="147" t="s">
        <v>8</v>
      </c>
      <c r="B37" s="187"/>
      <c r="C37" s="17"/>
      <c r="D37" s="17"/>
      <c r="E37" s="37"/>
      <c r="F37" s="62"/>
      <c r="G37" s="17">
        <f>G33+G25</f>
        <v>79</v>
      </c>
      <c r="H37" s="17">
        <f>H33+H25</f>
        <v>248</v>
      </c>
      <c r="I37" s="37"/>
      <c r="J37" s="49">
        <f>J33+J25</f>
        <v>60</v>
      </c>
      <c r="K37" s="17"/>
      <c r="L37" s="17"/>
      <c r="M37" s="37"/>
      <c r="N37" s="101"/>
    </row>
    <row r="38" spans="1:25" ht="15" thickBot="1">
      <c r="A38" s="149"/>
      <c r="B38" s="188"/>
      <c r="C38" s="189"/>
      <c r="D38" s="190"/>
      <c r="E38" s="16"/>
      <c r="F38" s="61"/>
      <c r="G38" s="189">
        <f>G37+H37</f>
        <v>327</v>
      </c>
      <c r="H38" s="190"/>
      <c r="I38" s="16"/>
      <c r="J38" s="16"/>
      <c r="K38" s="191"/>
      <c r="L38" s="192"/>
      <c r="M38" s="102"/>
      <c r="N38" s="103"/>
    </row>
    <row r="39" spans="1:25" ht="15" customHeight="1"/>
    <row r="40" spans="1:25" ht="15" customHeight="1"/>
    <row r="42" spans="1:25" ht="15.75" customHeight="1"/>
    <row r="44" spans="1:25" ht="15" customHeight="1"/>
    <row r="51" ht="15" customHeight="1"/>
    <row r="53" ht="15.75" customHeight="1"/>
  </sheetData>
  <mergeCells count="62">
    <mergeCell ref="K5:N5"/>
    <mergeCell ref="L6:L7"/>
    <mergeCell ref="M6:M7"/>
    <mergeCell ref="N6:N7"/>
    <mergeCell ref="K8:N8"/>
    <mergeCell ref="K6:K7"/>
    <mergeCell ref="I5:J5"/>
    <mergeCell ref="G6:G7"/>
    <mergeCell ref="H6:H7"/>
    <mergeCell ref="I6:I7"/>
    <mergeCell ref="J6:J7"/>
    <mergeCell ref="G5:H5"/>
    <mergeCell ref="U5:V5"/>
    <mergeCell ref="W5:X5"/>
    <mergeCell ref="O5:P5"/>
    <mergeCell ref="Q5:R5"/>
    <mergeCell ref="S5:T5"/>
    <mergeCell ref="A2:F2"/>
    <mergeCell ref="D6:D7"/>
    <mergeCell ref="E6:E7"/>
    <mergeCell ref="F6:F7"/>
    <mergeCell ref="A5:B7"/>
    <mergeCell ref="C5:D5"/>
    <mergeCell ref="E5:F5"/>
    <mergeCell ref="C6:C7"/>
    <mergeCell ref="A3:B3"/>
    <mergeCell ref="A4:B4"/>
    <mergeCell ref="C3:F3"/>
    <mergeCell ref="A18:B18"/>
    <mergeCell ref="A12:B12"/>
    <mergeCell ref="A15:B15"/>
    <mergeCell ref="A20:B20"/>
    <mergeCell ref="A9:B9"/>
    <mergeCell ref="A8:B8"/>
    <mergeCell ref="A37:B38"/>
    <mergeCell ref="C26:D26"/>
    <mergeCell ref="G26:H26"/>
    <mergeCell ref="K26:L26"/>
    <mergeCell ref="C8:F8"/>
    <mergeCell ref="A23:B23"/>
    <mergeCell ref="A25:B26"/>
    <mergeCell ref="A29:B29"/>
    <mergeCell ref="A27:B27"/>
    <mergeCell ref="G8:J8"/>
    <mergeCell ref="A35:B35"/>
    <mergeCell ref="A30:B30"/>
    <mergeCell ref="A33:B34"/>
    <mergeCell ref="C34:D34"/>
    <mergeCell ref="G34:H34"/>
    <mergeCell ref="C35:D35"/>
    <mergeCell ref="G35:H35"/>
    <mergeCell ref="C38:D38"/>
    <mergeCell ref="G38:H38"/>
    <mergeCell ref="K38:L38"/>
    <mergeCell ref="C27:D27"/>
    <mergeCell ref="G27:H27"/>
    <mergeCell ref="K27:L27"/>
    <mergeCell ref="C29:F29"/>
    <mergeCell ref="G29:J29"/>
    <mergeCell ref="K29:N29"/>
    <mergeCell ref="K34:L34"/>
    <mergeCell ref="K35:L35"/>
  </mergeCells>
  <conditionalFormatting sqref="F37">
    <cfRule type="cellIs" dxfId="8" priority="8" operator="notEqual">
      <formula>60</formula>
    </cfRule>
  </conditionalFormatting>
  <conditionalFormatting sqref="F33">
    <cfRule type="cellIs" dxfId="7" priority="9" operator="notEqual">
      <formula>30</formula>
    </cfRule>
  </conditionalFormatting>
  <conditionalFormatting sqref="J37">
    <cfRule type="cellIs" dxfId="6" priority="6" operator="notEqual">
      <formula>60</formula>
    </cfRule>
  </conditionalFormatting>
  <conditionalFormatting sqref="J33">
    <cfRule type="cellIs" dxfId="5" priority="7" operator="notEqual">
      <formula>30</formula>
    </cfRule>
  </conditionalFormatting>
  <conditionalFormatting sqref="N37">
    <cfRule type="cellIs" dxfId="4" priority="5" operator="notEqual">
      <formula>60</formula>
    </cfRule>
  </conditionalFormatting>
  <conditionalFormatting sqref="N33">
    <cfRule type="cellIs" dxfId="3" priority="4" operator="notEqual">
      <formula>30</formula>
    </cfRule>
  </conditionalFormatting>
  <conditionalFormatting sqref="F25">
    <cfRule type="cellIs" dxfId="2" priority="3" operator="notEqual">
      <formula>30</formula>
    </cfRule>
  </conditionalFormatting>
  <conditionalFormatting sqref="J25">
    <cfRule type="cellIs" dxfId="1" priority="2" operator="notEqual">
      <formula>30</formula>
    </cfRule>
  </conditionalFormatting>
  <conditionalFormatting sqref="N25">
    <cfRule type="cellIs" dxfId="0" priority="1" operator="notEqual">
      <formula>30</formula>
    </cfRule>
  </conditionalFormatting>
  <dataValidations count="1">
    <dataValidation type="list" allowBlank="1" showInputMessage="1" sqref="A31 A8:B9 A13:A14 A12:B12 A2:A4 A10:A11 A29:B30 A24 A16:A17 A18:B18 A19 A20:B20 A21:A22 A23:B23 A15:B15" xr:uid="{00000000-0002-0000-01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SLEAM3</vt:lpstr>
      <vt:lpstr>SLEAM4</vt:lpstr>
      <vt:lpstr>SLEAM5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tigli</cp:lastModifiedBy>
  <dcterms:created xsi:type="dcterms:W3CDTF">2019-01-29T09:43:03Z</dcterms:created>
  <dcterms:modified xsi:type="dcterms:W3CDTF">2019-05-16T23:13:31Z</dcterms:modified>
</cp:coreProperties>
</file>