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PRIT\UFTAM\"/>
    </mc:Choice>
  </mc:AlternateContent>
  <xr:revisionPtr revIDLastSave="0" documentId="13_ncr:1_{AE8EF5C2-D3A3-4BFC-B905-BF96EBC54B84}" xr6:coauthVersionLast="36" xr6:coauthVersionMax="36" xr10:uidLastSave="{00000000-0000-0000-0000-000000000000}"/>
  <bookViews>
    <workbookView xWindow="0" yWindow="0" windowWidth="28800" windowHeight="10788" tabRatio="769" activeTab="2" xr2:uid="{00000000-000D-0000-FFFF-FFFF00000000}"/>
  </bookViews>
  <sheets>
    <sheet name="Ms-IG sem 0,0-1,2" sheetId="6" r:id="rId1"/>
    <sheet name="Ms-IG sem 1,2-3,4" sheetId="5" r:id="rId2"/>
    <sheet name="Ms-IG sem 3,4-5,6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7" i="5" l="1"/>
  <c r="G57" i="5"/>
  <c r="H52" i="5"/>
  <c r="G52" i="5"/>
  <c r="H48" i="5"/>
  <c r="G48" i="5"/>
  <c r="H45" i="5"/>
  <c r="G45" i="5"/>
  <c r="H42" i="5"/>
  <c r="G42" i="5"/>
  <c r="H38" i="5"/>
  <c r="G38" i="5"/>
  <c r="H36" i="5"/>
  <c r="G36" i="5"/>
  <c r="H33" i="5"/>
  <c r="G33" i="5"/>
  <c r="H28" i="5"/>
  <c r="G28" i="5"/>
  <c r="H25" i="5"/>
  <c r="G25" i="5"/>
  <c r="H23" i="5"/>
  <c r="G23" i="5"/>
  <c r="H21" i="5"/>
  <c r="G21" i="5"/>
  <c r="H17" i="5"/>
  <c r="G17" i="5"/>
  <c r="H13" i="5"/>
  <c r="G13" i="5"/>
  <c r="H9" i="5"/>
  <c r="G9" i="5"/>
  <c r="J54" i="5" l="1"/>
  <c r="J52" i="5"/>
  <c r="J48" i="5"/>
  <c r="J45" i="5"/>
  <c r="J42" i="5"/>
  <c r="J38" i="5"/>
  <c r="J36" i="5"/>
  <c r="I36" i="5"/>
  <c r="J33" i="5"/>
  <c r="J25" i="5"/>
  <c r="J23" i="5"/>
  <c r="J21" i="5"/>
  <c r="J17" i="5"/>
  <c r="J13" i="5"/>
  <c r="J9" i="5"/>
  <c r="J28" i="5" s="1"/>
  <c r="J57" i="5" l="1"/>
  <c r="D48" i="5" l="1"/>
  <c r="D33" i="5"/>
  <c r="F25" i="5"/>
  <c r="E25" i="5"/>
  <c r="F23" i="5"/>
  <c r="E23" i="5"/>
  <c r="F21" i="5"/>
  <c r="E21" i="5"/>
  <c r="E13" i="5"/>
  <c r="E17" i="5"/>
  <c r="K28" i="5"/>
  <c r="L28" i="5"/>
  <c r="D28" i="5"/>
  <c r="C28" i="5"/>
  <c r="M25" i="5" l="1"/>
  <c r="M23" i="5"/>
  <c r="M21" i="5"/>
  <c r="H46" i="6"/>
  <c r="G46" i="6"/>
  <c r="H44" i="6"/>
  <c r="H49" i="6" s="1"/>
  <c r="G44" i="6"/>
  <c r="H42" i="6"/>
  <c r="G42" i="6"/>
  <c r="H39" i="6"/>
  <c r="G39" i="6"/>
  <c r="H37" i="6"/>
  <c r="G37" i="6"/>
  <c r="H35" i="6"/>
  <c r="G35" i="6"/>
  <c r="H31" i="6"/>
  <c r="G31" i="6"/>
  <c r="H29" i="6"/>
  <c r="G29" i="6"/>
  <c r="H22" i="6"/>
  <c r="H24" i="6" s="1"/>
  <c r="G22" i="6"/>
  <c r="H18" i="6"/>
  <c r="G18" i="6"/>
  <c r="G24" i="6" s="1"/>
  <c r="H16" i="6"/>
  <c r="G16" i="6"/>
  <c r="H13" i="6"/>
  <c r="G13" i="6"/>
  <c r="H11" i="6"/>
  <c r="G11" i="6"/>
  <c r="H9" i="6"/>
  <c r="G9" i="6"/>
  <c r="J49" i="6"/>
  <c r="F44" i="6"/>
  <c r="N44" i="6" s="1"/>
  <c r="E44" i="6"/>
  <c r="M44" i="6" s="1"/>
  <c r="F42" i="6"/>
  <c r="N42" i="6" s="1"/>
  <c r="E42" i="6"/>
  <c r="M42" i="6" s="1"/>
  <c r="F37" i="6"/>
  <c r="N37" i="6" s="1"/>
  <c r="E37" i="6"/>
  <c r="M37" i="6" s="1"/>
  <c r="F35" i="6"/>
  <c r="N35" i="6" s="1"/>
  <c r="E35" i="6"/>
  <c r="M35" i="6" s="1"/>
  <c r="F29" i="6"/>
  <c r="N29" i="6" s="1"/>
  <c r="E29" i="6"/>
  <c r="M29" i="6" s="1"/>
  <c r="F22" i="6"/>
  <c r="N22" i="6" s="1"/>
  <c r="E22" i="6"/>
  <c r="M22" i="6" s="1"/>
  <c r="C24" i="6"/>
  <c r="D24" i="6"/>
  <c r="K24" i="6"/>
  <c r="L24" i="6"/>
  <c r="F18" i="6"/>
  <c r="N18" i="6" s="1"/>
  <c r="E18" i="6"/>
  <c r="M18" i="6" s="1"/>
  <c r="F16" i="6"/>
  <c r="N16" i="6" s="1"/>
  <c r="E16" i="6"/>
  <c r="M16" i="6" s="1"/>
  <c r="G49" i="6" l="1"/>
  <c r="G53" i="6" s="1"/>
  <c r="H53" i="6"/>
  <c r="L49" i="6"/>
  <c r="K49" i="6"/>
  <c r="D49" i="6"/>
  <c r="C49" i="6"/>
  <c r="I46" i="6"/>
  <c r="F46" i="6"/>
  <c r="E46" i="6"/>
  <c r="F39" i="6"/>
  <c r="N39" i="6" s="1"/>
  <c r="E39" i="6"/>
  <c r="F31" i="6"/>
  <c r="E31" i="6"/>
  <c r="K25" i="6"/>
  <c r="G25" i="6"/>
  <c r="F13" i="6"/>
  <c r="E13" i="6"/>
  <c r="F11" i="6"/>
  <c r="E11" i="6"/>
  <c r="F9" i="6"/>
  <c r="N9" i="6" s="1"/>
  <c r="E9" i="6"/>
  <c r="Y8" i="6"/>
  <c r="F57" i="5"/>
  <c r="C57" i="5"/>
  <c r="D54" i="5"/>
  <c r="D36" i="5"/>
  <c r="N33" i="5"/>
  <c r="F17" i="5"/>
  <c r="F13" i="5"/>
  <c r="I28" i="5"/>
  <c r="F9" i="5"/>
  <c r="E9" i="5"/>
  <c r="Y8" i="5"/>
  <c r="D80" i="3"/>
  <c r="C80" i="3"/>
  <c r="D17" i="3"/>
  <c r="L17" i="3" s="1"/>
  <c r="C17" i="3"/>
  <c r="K17" i="3"/>
  <c r="Y8" i="3"/>
  <c r="F82" i="3"/>
  <c r="H82" i="3"/>
  <c r="G82" i="3"/>
  <c r="D82" i="3"/>
  <c r="C82" i="3"/>
  <c r="C9" i="3"/>
  <c r="K9" i="3" s="1"/>
  <c r="C13" i="3"/>
  <c r="K13" i="3" s="1"/>
  <c r="C72" i="3"/>
  <c r="K72" i="3" s="1"/>
  <c r="D72" i="3"/>
  <c r="L72" i="3" s="1"/>
  <c r="D9" i="3"/>
  <c r="L9" i="3" s="1"/>
  <c r="D13" i="3"/>
  <c r="L13" i="3" s="1"/>
  <c r="J72" i="3"/>
  <c r="N72" i="3" s="1"/>
  <c r="I72" i="3"/>
  <c r="M72" i="3" s="1"/>
  <c r="J80" i="3"/>
  <c r="J82" i="3" s="1"/>
  <c r="I80" i="3"/>
  <c r="H75" i="3"/>
  <c r="G75" i="3"/>
  <c r="J17" i="3"/>
  <c r="I17" i="3"/>
  <c r="M17" i="3" s="1"/>
  <c r="J13" i="3"/>
  <c r="N13" i="3" s="1"/>
  <c r="I13" i="3"/>
  <c r="M13" i="3" s="1"/>
  <c r="J9" i="3"/>
  <c r="I9" i="3"/>
  <c r="F9" i="3"/>
  <c r="F75" i="3" s="1"/>
  <c r="M33" i="5" l="1"/>
  <c r="M54" i="5"/>
  <c r="M45" i="5"/>
  <c r="M42" i="5"/>
  <c r="N54" i="5"/>
  <c r="N45" i="5"/>
  <c r="N42" i="5"/>
  <c r="D45" i="5"/>
  <c r="D42" i="5" s="1"/>
  <c r="D38" i="5" s="1"/>
  <c r="D57" i="5" s="1"/>
  <c r="L57" i="5" s="1"/>
  <c r="L61" i="5" s="1"/>
  <c r="D52" i="5"/>
  <c r="F28" i="5"/>
  <c r="N13" i="5"/>
  <c r="K57" i="5"/>
  <c r="K61" i="5" s="1"/>
  <c r="N9" i="5"/>
  <c r="M9" i="5"/>
  <c r="M13" i="5"/>
  <c r="M17" i="5"/>
  <c r="C29" i="5"/>
  <c r="K29" i="5"/>
  <c r="D61" i="5"/>
  <c r="D75" i="3"/>
  <c r="D86" i="3" s="1"/>
  <c r="G29" i="5"/>
  <c r="C61" i="5"/>
  <c r="C62" i="5" s="1"/>
  <c r="C75" i="3"/>
  <c r="F61" i="5"/>
  <c r="F24" i="6"/>
  <c r="L53" i="6"/>
  <c r="M31" i="6"/>
  <c r="M39" i="6"/>
  <c r="N46" i="6"/>
  <c r="N13" i="6"/>
  <c r="F49" i="6"/>
  <c r="F53" i="6" s="1"/>
  <c r="M46" i="6"/>
  <c r="M11" i="6"/>
  <c r="C53" i="6"/>
  <c r="G54" i="6"/>
  <c r="C50" i="6"/>
  <c r="M13" i="6"/>
  <c r="G50" i="6"/>
  <c r="C25" i="6"/>
  <c r="D53" i="6"/>
  <c r="K53" i="6"/>
  <c r="K54" i="6" s="1"/>
  <c r="K50" i="6"/>
  <c r="M9" i="6"/>
  <c r="N11" i="6"/>
  <c r="N31" i="6"/>
  <c r="C58" i="5"/>
  <c r="G58" i="5"/>
  <c r="G61" i="5"/>
  <c r="H61" i="5"/>
  <c r="L82" i="3"/>
  <c r="K82" i="3"/>
  <c r="K83" i="3" s="1"/>
  <c r="J75" i="3"/>
  <c r="G83" i="3"/>
  <c r="N80" i="3"/>
  <c r="N82" i="3" s="1"/>
  <c r="M80" i="3"/>
  <c r="N17" i="3"/>
  <c r="M9" i="3"/>
  <c r="C83" i="3"/>
  <c r="G86" i="3"/>
  <c r="G76" i="3"/>
  <c r="H86" i="3"/>
  <c r="N9" i="3"/>
  <c r="N52" i="5" l="1"/>
  <c r="N48" i="5"/>
  <c r="N38" i="5"/>
  <c r="M48" i="5"/>
  <c r="M52" i="5"/>
  <c r="M38" i="5"/>
  <c r="G62" i="5"/>
  <c r="N24" i="6"/>
  <c r="J24" i="6"/>
  <c r="J53" i="6" s="1"/>
  <c r="N49" i="6"/>
  <c r="C54" i="6"/>
  <c r="K58" i="5"/>
  <c r="K62" i="5"/>
  <c r="L75" i="3"/>
  <c r="L86" i="3" s="1"/>
  <c r="C76" i="3"/>
  <c r="K75" i="3"/>
  <c r="C86" i="3"/>
  <c r="C87" i="3" s="1"/>
  <c r="J86" i="3"/>
  <c r="N75" i="3"/>
  <c r="F86" i="3"/>
  <c r="G87" i="3"/>
  <c r="N53" i="6" l="1"/>
  <c r="M36" i="5"/>
  <c r="I57" i="5"/>
  <c r="I61" i="5" s="1"/>
  <c r="N36" i="5"/>
  <c r="N57" i="5" s="1"/>
  <c r="J61" i="5"/>
  <c r="K86" i="3"/>
  <c r="K87" i="3" s="1"/>
  <c r="K76" i="3"/>
  <c r="N86" i="3"/>
  <c r="N17" i="5"/>
  <c r="N25" i="5" l="1"/>
  <c r="N28" i="5" s="1"/>
  <c r="N61" i="5" s="1"/>
  <c r="N21" i="5" l="1"/>
  <c r="N23" i="5"/>
</calcChain>
</file>

<file path=xl/sharedStrings.xml><?xml version="1.0" encoding="utf-8"?>
<sst xmlns="http://schemas.openxmlformats.org/spreadsheetml/2006/main" count="406" uniqueCount="180">
  <si>
    <t>CM</t>
  </si>
  <si>
    <t>TD</t>
  </si>
  <si>
    <t>Coef.</t>
  </si>
  <si>
    <t>ECTS</t>
  </si>
  <si>
    <t>Cours obligatoire</t>
  </si>
  <si>
    <t xml:space="preserve">Total  </t>
  </si>
  <si>
    <t>Volume horaire étudiant</t>
  </si>
  <si>
    <t xml:space="preserve">Total </t>
  </si>
  <si>
    <t xml:space="preserve">Total annuel  </t>
  </si>
  <si>
    <t xml:space="preserve">UE 1 : </t>
  </si>
  <si>
    <t>Intitulé des Unités d'Enseignement (UE) 
et 
des éléments pédagogiques (EP)</t>
  </si>
  <si>
    <t>Equipements</t>
  </si>
  <si>
    <t xml:space="preserve">Communication (connexion, web…)  </t>
  </si>
  <si>
    <t>Documentation, bibliothèque</t>
  </si>
  <si>
    <t>Autre</t>
  </si>
  <si>
    <t>Description</t>
  </si>
  <si>
    <t>Estimation financière</t>
  </si>
  <si>
    <t>Matériel, consommables…</t>
  </si>
  <si>
    <t xml:space="preserve">Total général estimation financière </t>
  </si>
  <si>
    <t>S'appui sur un diplôme existant</t>
  </si>
  <si>
    <t>Création de diplôme</t>
  </si>
  <si>
    <t>Volume Horaire Partie française</t>
  </si>
  <si>
    <t>Volume Horaire Partie tunsienne</t>
  </si>
  <si>
    <t>Volume Horaire TOTAL</t>
  </si>
  <si>
    <t>Cours obligatoire/optionnel</t>
  </si>
  <si>
    <t>Master Informatique UCA</t>
  </si>
  <si>
    <t xml:space="preserve">Double Diplôme : Master Informatique UCA / Ingénieur ESPRIT </t>
  </si>
  <si>
    <t>Environnements Logiciels pour la Programmation Avancée  de Terminaux Mobiles 1</t>
  </si>
  <si>
    <t>Environnements Logiciels pour la Programmation Avancée  de Terminaux Mobiles 2</t>
  </si>
  <si>
    <t>Systèmes intelligents autonomes</t>
  </si>
  <si>
    <t>Middleware for Internet of Things</t>
  </si>
  <si>
    <t>Objets Connectés et services 1</t>
  </si>
  <si>
    <t>Objets Connectés et services 2</t>
  </si>
  <si>
    <t>UE 2 : Conception et Développement pour l'IoT : des objets connectés aux applications logicielles</t>
  </si>
  <si>
    <t>UE 1 : Logiciels pour Systèmes Embarqués : du mobile aux systèmes autonomes</t>
  </si>
  <si>
    <t>Adaptation des Interfaces à l'environnement</t>
  </si>
  <si>
    <t>Administration Réseau</t>
  </si>
  <si>
    <t>Algorithmic approach to distributed computing</t>
  </si>
  <si>
    <t>Algorithms for telecommunication networks</t>
  </si>
  <si>
    <t>Analyse et indexation d'images et de videos dans de grands systèmes multimedia</t>
  </si>
  <si>
    <t>Architecture logicielle pour le cloud computing</t>
  </si>
  <si>
    <t>Architectures Logicielles 1</t>
  </si>
  <si>
    <t>Architectures Logicielles 2</t>
  </si>
  <si>
    <t>Blockchain and privacy</t>
  </si>
  <si>
    <t>Compression, analyse et visualisation de contenus multimédia.</t>
  </si>
  <si>
    <t>Conception et évaluation des IHM 1</t>
  </si>
  <si>
    <t>Conception et évaluation des IHM 2</t>
  </si>
  <si>
    <t>Cryptographie et Sécurité</t>
  </si>
  <si>
    <t>Cybersecurite</t>
  </si>
  <si>
    <t>Data Mining for Networks</t>
  </si>
  <si>
    <t>Data Science</t>
  </si>
  <si>
    <t>Distributed Optimization and Games</t>
  </si>
  <si>
    <t>Evolving Internet</t>
  </si>
  <si>
    <t>Fouilles de données</t>
  </si>
  <si>
    <t>Foundations and Models for on-chip systems and networks</t>
  </si>
  <si>
    <t>Gestion de données multimedia</t>
  </si>
  <si>
    <t>Graph algorithms and combinatorial optimization</t>
  </si>
  <si>
    <t>Ingénierie 3D</t>
  </si>
  <si>
    <t>Ingénierie des connaissances</t>
  </si>
  <si>
    <t>Ingénierie des modèles et langages Spécifiques aux Domaines</t>
  </si>
  <si>
    <t>Intéragir dans un monde 3D</t>
  </si>
  <si>
    <t>Interfaces réparties sur plusieurs supports</t>
  </si>
  <si>
    <t>Interfaces Tactiles</t>
  </si>
  <si>
    <t>Internet Measurements and New Architectures</t>
  </si>
  <si>
    <t>Interprétation de langages</t>
  </si>
  <si>
    <t>Large Scale Distributed Systems</t>
  </si>
  <si>
    <t>Management 2</t>
  </si>
  <si>
    <t>Modélisation et conception des systèmes embarqués</t>
  </si>
  <si>
    <t>Multimedia Networking</t>
  </si>
  <si>
    <t>Peer to peer</t>
  </si>
  <si>
    <t>Performance Evaluation of Networks</t>
  </si>
  <si>
    <t>Preuves en Cryptographie</t>
  </si>
  <si>
    <t>Programmable web - client-side</t>
  </si>
  <si>
    <t>Programmable web - server-side</t>
  </si>
  <si>
    <t>Programmation Fine et Complexité Empirique</t>
  </si>
  <si>
    <t>Réalité virtuelle</t>
  </si>
  <si>
    <t>Rétro-ingénierie, Maintenance et Evolution des logiciels</t>
  </si>
  <si>
    <t>Sécurité dans les réseaux</t>
  </si>
  <si>
    <t>Sécurité des applications web</t>
  </si>
  <si>
    <t>Security and Privacy 3.0</t>
  </si>
  <si>
    <t>Smart Cards</t>
  </si>
  <si>
    <t>SOA: Intégration de services</t>
  </si>
  <si>
    <t>Techniques d'interaction et multimodalité</t>
  </si>
  <si>
    <t>Techniques modernes de programmation concurrentes</t>
  </si>
  <si>
    <t>Technologies pour les données massives</t>
  </si>
  <si>
    <t>Traitement avancé des Images</t>
  </si>
  <si>
    <t>Virtualized infrastructure in cloud computing</t>
  </si>
  <si>
    <t>Web  de données</t>
  </si>
  <si>
    <t>Web sémantique</t>
  </si>
  <si>
    <t>Cours optionnel</t>
  </si>
  <si>
    <t>SHES</t>
  </si>
  <si>
    <t>Projet de fin d'étude</t>
  </si>
  <si>
    <t>UE 4 : Projet de fin d'étude</t>
  </si>
  <si>
    <t>Centre de documentation (déjà fourni par les deux établissements)</t>
  </si>
  <si>
    <t xml:space="preserve">Matériel d'enseignement à distance : robots de téléprésence (2)  + logiciel / matériel PC de contrôle à distance </t>
  </si>
  <si>
    <t>déjà financé : 1 PC portable par étudiant + système de visio (déjà fournis par les deux sites)</t>
  </si>
  <si>
    <t xml:space="preserve">Mobilité d'échange des enseignants (5 x 2), d'étudiants (effectif ciblé 12), d'administratifs (2) </t>
  </si>
  <si>
    <t xml:space="preserve">Création de Contenu  en ligne pour une partie de la formation à distance (6 cours à 2 ECTS chaque) </t>
  </si>
  <si>
    <t>Stage de fin d'étude</t>
  </si>
  <si>
    <t>x</t>
  </si>
  <si>
    <t>équipements pour les travaux pratiques (cibles embarquées, smart phone, petit matériel électronique,...)</t>
  </si>
  <si>
    <t>UE 1 : Administration des SE</t>
  </si>
  <si>
    <t>Administration &amp; sécurité des SE (Unix)</t>
  </si>
  <si>
    <t>UE 2 : Communication, Culture et Citoyenneté  A3</t>
  </si>
  <si>
    <t>Communication, Culture et Citoyenneté  A3</t>
  </si>
  <si>
    <t>UE 3 : Management de l'entreprise</t>
  </si>
  <si>
    <t>Analyse et Décisions Financières</t>
  </si>
  <si>
    <t>Environnement de l’entreprise</t>
  </si>
  <si>
    <t>UE 4 : Méthodes numériques pour l'ingénieur</t>
  </si>
  <si>
    <t>Méthodes numériques pour l'ingénieur</t>
  </si>
  <si>
    <t>UE 5 : Modélisation et  Programmation Objet</t>
  </si>
  <si>
    <t>Conception par Objet et Programmation Java</t>
  </si>
  <si>
    <t>Langage de modélisation (UML)</t>
  </si>
  <si>
    <t>langage de programmation C#</t>
  </si>
  <si>
    <t>UE 6 : Réseau IP et routage</t>
  </si>
  <si>
    <t>Interconnexion des réseaux</t>
  </si>
  <si>
    <t>UE 1 : Communication, Culture et Citoyenneté  F3</t>
  </si>
  <si>
    <t>Communication, Culture et Citoyenneté  F3</t>
  </si>
  <si>
    <t>UE 2 : Developpement web &amp; mobile</t>
  </si>
  <si>
    <t>Programmation des terminaux mobiles</t>
  </si>
  <si>
    <t>Sys. De Gestion de Bases de Données</t>
  </si>
  <si>
    <t>Technologies Web 2.0</t>
  </si>
  <si>
    <t>UE 3 : Génie logiciel &amp; atelier GL</t>
  </si>
  <si>
    <t>Génie logiciel &amp; atelier GL</t>
  </si>
  <si>
    <t>UE 4 : PI web mobile</t>
  </si>
  <si>
    <t xml:space="preserve">Projet développement Web Java </t>
  </si>
  <si>
    <t>UE 5 : Réseau IP et routage</t>
  </si>
  <si>
    <t>Ateliers Réseaux 1</t>
  </si>
  <si>
    <t>Certification CCNA</t>
  </si>
  <si>
    <t>Techniques d'éstimationn pour l'ingénieur</t>
  </si>
  <si>
    <t>UE 6 : Techniques d'éstimationn pour l'ingénieur</t>
  </si>
  <si>
    <t>UE 7 : Théorie des langages</t>
  </si>
  <si>
    <t>Théorie des langages</t>
  </si>
  <si>
    <t xml:space="preserve">UE 8 : </t>
  </si>
  <si>
    <t>Stage ouvrier</t>
  </si>
  <si>
    <t>UE 1 : Conception matérielle des SE</t>
  </si>
  <si>
    <t>UE 2 : Architecture n-tiers</t>
  </si>
  <si>
    <t>UE 3 : Mangement et Pilotage de projet</t>
  </si>
  <si>
    <t>Calculateurs Embarqués</t>
  </si>
  <si>
    <t>Bus de communication</t>
  </si>
  <si>
    <t>Ateliers éléctroniques</t>
  </si>
  <si>
    <t>JEE specifications and applications</t>
  </si>
  <si>
    <t>Architecture n-tiers (.NET)</t>
  </si>
  <si>
    <t>Initiation à l'Administration des bases de données</t>
  </si>
  <si>
    <t>Gestion de projet</t>
  </si>
  <si>
    <t>Droit</t>
  </si>
  <si>
    <t>Innovation et Entrepreunariat</t>
  </si>
  <si>
    <t>UE 4 : Vision et Sysème expert</t>
  </si>
  <si>
    <t>Computer Vision and M-vision</t>
  </si>
  <si>
    <t>Projet d'intégration Embarqué</t>
  </si>
  <si>
    <t>UE 5 : Projet d'intégration Embarqué</t>
  </si>
  <si>
    <t>Communication, Culture et Citoyenneté  A4</t>
  </si>
  <si>
    <t>UE 6 : Communication, Culture et Citoyenneté  A4</t>
  </si>
  <si>
    <t>UE 1 : Réseau pour l'embarqué</t>
  </si>
  <si>
    <t>Réseaux de capteurs</t>
  </si>
  <si>
    <t>Circuits programmables FPGA et langage VHDL</t>
  </si>
  <si>
    <t>UE 2 : Projet d'intégration Embarqué</t>
  </si>
  <si>
    <t>UE 3 : Système et Programmation avancée</t>
  </si>
  <si>
    <t>PSR</t>
  </si>
  <si>
    <t>système d'exploitation embarqué</t>
  </si>
  <si>
    <t>Services et Administration des Réseaux</t>
  </si>
  <si>
    <t>Developement  Mobile</t>
  </si>
  <si>
    <t>Architecture orientée services</t>
  </si>
  <si>
    <t>UE 4 : Mobile software engineering</t>
  </si>
  <si>
    <t>Intélligence artificielle et système expert</t>
  </si>
  <si>
    <t>UE 5 : Vision et Sysème expert</t>
  </si>
  <si>
    <t>UE 6 : Stage obligatoire</t>
  </si>
  <si>
    <t>UE 7 : Communication, Culture et Citoyenneté  F4</t>
  </si>
  <si>
    <t>Communication, Culture et Citoyenneté  F4</t>
  </si>
  <si>
    <t>UE 6 : Recherche opérationnelle</t>
  </si>
  <si>
    <t>Graphes et applications</t>
  </si>
  <si>
    <t>projets complexité</t>
  </si>
  <si>
    <t>Programmation linéaire</t>
  </si>
  <si>
    <t>UE 3 : Option Ingénierie (3 cours au choix)</t>
  </si>
  <si>
    <t>Semestre 6 en stage sans lieu prédéfini</t>
  </si>
  <si>
    <t>Semestre 1 en Tunisie</t>
  </si>
  <si>
    <t>Semestre 2 en Tunisie</t>
  </si>
  <si>
    <t xml:space="preserve">Semestre 5 en France </t>
  </si>
  <si>
    <t>Semestre 4 en Tunisie</t>
  </si>
  <si>
    <t>Semestre 3 en Tunisie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</si>
</sst>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40C]0"/>
    <numFmt numFmtId="166" formatCode="mmm\-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indexed="62"/>
      <name val="Calibri"/>
      <family val="2"/>
      <charset val="134"/>
    </font>
    <font>
      <sz val="10"/>
      <name val="Calibri"/>
      <family val="2"/>
      <scheme val="minor"/>
    </font>
    <font>
      <sz val="11"/>
      <color indexed="63"/>
      <name val="Arial"/>
      <family val="2"/>
      <charset val="134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9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8" fillId="0" borderId="0">
      <alignment vertical="center"/>
    </xf>
    <xf numFmtId="0" fontId="10" fillId="0" borderId="0">
      <alignment vertical="center"/>
    </xf>
  </cellStyleXfs>
  <cellXfs count="230">
    <xf numFmtId="0" fontId="0" fillId="0" borderId="0" xfId="0"/>
    <xf numFmtId="0" fontId="0" fillId="0" borderId="6" xfId="0" applyBorder="1"/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Border="1"/>
    <xf numFmtId="0" fontId="1" fillId="0" borderId="1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Border="1" applyAlignment="1"/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2" xfId="0" applyBorder="1" applyAlignment="1">
      <alignment vertical="center"/>
    </xf>
    <xf numFmtId="0" fontId="0" fillId="5" borderId="1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1" fillId="3" borderId="24" xfId="0" applyFont="1" applyFill="1" applyBorder="1" applyAlignment="1">
      <alignment horizontal="center" vertical="center"/>
    </xf>
    <xf numFmtId="0" fontId="0" fillId="0" borderId="19" xfId="0" applyBorder="1"/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19" xfId="0" applyBorder="1" applyAlignment="1">
      <alignment wrapText="1"/>
    </xf>
    <xf numFmtId="0" fontId="0" fillId="0" borderId="31" xfId="0" applyBorder="1"/>
    <xf numFmtId="0" fontId="0" fillId="0" borderId="14" xfId="0" applyBorder="1"/>
    <xf numFmtId="0" fontId="0" fillId="0" borderId="33" xfId="0" applyFill="1" applyBorder="1" applyAlignment="1">
      <alignment horizontal="center" vertical="center" wrapText="1"/>
    </xf>
    <xf numFmtId="0" fontId="0" fillId="0" borderId="34" xfId="0" applyBorder="1"/>
    <xf numFmtId="0" fontId="6" fillId="7" borderId="35" xfId="0" applyFont="1" applyFill="1" applyBorder="1"/>
    <xf numFmtId="0" fontId="2" fillId="2" borderId="28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37" xfId="0" applyBorder="1"/>
    <xf numFmtId="0" fontId="0" fillId="0" borderId="32" xfId="0" applyBorder="1" applyAlignment="1"/>
    <xf numFmtId="0" fontId="0" fillId="5" borderId="25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/>
    </xf>
    <xf numFmtId="0" fontId="0" fillId="0" borderId="43" xfId="0" applyBorder="1" applyAlignment="1"/>
    <xf numFmtId="0" fontId="0" fillId="5" borderId="23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0" fillId="3" borderId="45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0" borderId="46" xfId="0" applyBorder="1" applyAlignment="1"/>
    <xf numFmtId="0" fontId="0" fillId="5" borderId="39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47" xfId="0" applyBorder="1"/>
    <xf numFmtId="0" fontId="0" fillId="0" borderId="25" xfId="0" applyBorder="1"/>
    <xf numFmtId="0" fontId="1" fillId="3" borderId="48" xfId="0" applyFont="1" applyFill="1" applyBorder="1" applyAlignment="1">
      <alignment horizontal="center" vertical="center"/>
    </xf>
    <xf numFmtId="0" fontId="0" fillId="0" borderId="49" xfId="0" applyBorder="1"/>
    <xf numFmtId="0" fontId="0" fillId="0" borderId="15" xfId="0" applyBorder="1"/>
    <xf numFmtId="0" fontId="0" fillId="0" borderId="3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4" xfId="0" applyBorder="1" applyAlignment="1">
      <alignment wrapText="1"/>
    </xf>
    <xf numFmtId="0" fontId="6" fillId="7" borderId="35" xfId="0" applyFont="1" applyFill="1" applyBorder="1" applyAlignment="1">
      <alignment wrapText="1"/>
    </xf>
    <xf numFmtId="0" fontId="0" fillId="0" borderId="8" xfId="0" applyBorder="1" applyAlignment="1">
      <alignment horizont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6" xfId="0" applyNumberFormat="1" applyBorder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9" fillId="8" borderId="51" xfId="1" applyNumberFormat="1" applyFont="1" applyFill="1" applyBorder="1" applyAlignment="1">
      <alignment horizontal="center" vertical="center"/>
    </xf>
    <xf numFmtId="0" fontId="9" fillId="8" borderId="6" xfId="1" applyNumberFormat="1" applyFont="1" applyFill="1" applyBorder="1" applyAlignment="1">
      <alignment horizontal="center" vertical="center"/>
    </xf>
    <xf numFmtId="166" fontId="9" fillId="6" borderId="6" xfId="1" applyNumberFormat="1" applyFont="1" applyFill="1" applyBorder="1" applyAlignment="1">
      <alignment horizontal="center" vertical="center"/>
    </xf>
    <xf numFmtId="0" fontId="9" fillId="9" borderId="6" xfId="1" applyNumberFormat="1" applyFont="1" applyFill="1" applyBorder="1" applyAlignment="1">
      <alignment horizontal="center" vertical="center"/>
    </xf>
    <xf numFmtId="166" fontId="9" fillId="10" borderId="6" xfId="1" applyNumberFormat="1" applyFont="1" applyFill="1" applyBorder="1" applyAlignment="1">
      <alignment horizontal="center" vertical="center"/>
    </xf>
    <xf numFmtId="0" fontId="9" fillId="6" borderId="6" xfId="2" applyFont="1" applyFill="1" applyBorder="1" applyAlignment="1">
      <alignment horizontal="center" vertical="center"/>
    </xf>
    <xf numFmtId="0" fontId="9" fillId="6" borderId="6" xfId="1" applyNumberFormat="1" applyFont="1" applyFill="1" applyBorder="1" applyAlignment="1">
      <alignment horizontal="center" vertical="center"/>
    </xf>
    <xf numFmtId="0" fontId="9" fillId="11" borderId="19" xfId="1" applyNumberFormat="1" applyFont="1" applyFill="1" applyBorder="1" applyAlignment="1">
      <alignment horizontal="center" vertical="center"/>
    </xf>
    <xf numFmtId="0" fontId="9" fillId="12" borderId="6" xfId="1" applyNumberFormat="1" applyFont="1" applyFill="1" applyBorder="1" applyAlignment="1">
      <alignment horizontal="center" vertical="center"/>
    </xf>
    <xf numFmtId="166" fontId="9" fillId="13" borderId="6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</cellXfs>
  <cellStyles count="3">
    <cellStyle name="Normal" xfId="0" builtinId="0"/>
    <cellStyle name="Normal 14" xfId="2" xr:uid="{76BE08F8-AC45-46CF-99D8-4FBF66F32D6A}"/>
    <cellStyle name="TableStyleLight1 4" xfId="1" xr:uid="{B2C5C296-C01C-4FD4-AA8F-A7F140FA5613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topLeftCell="A34" workbookViewId="0">
      <selection activeCell="A11" sqref="A11:B11"/>
    </sheetView>
  </sheetViews>
  <sheetFormatPr baseColWidth="10" defaultRowHeight="14.4"/>
  <cols>
    <col min="2" max="2" width="44.6640625" customWidth="1"/>
    <col min="3" max="3" width="8.109375" customWidth="1"/>
    <col min="4" max="4" width="7.109375" customWidth="1"/>
    <col min="5" max="5" width="8" customWidth="1"/>
    <col min="6" max="6" width="8.33203125" customWidth="1"/>
    <col min="7" max="7" width="7.6640625" customWidth="1"/>
    <col min="8" max="8" width="8.44140625" customWidth="1"/>
    <col min="9" max="9" width="7.6640625" customWidth="1"/>
    <col min="10" max="10" width="8.44140625" customWidth="1"/>
    <col min="11" max="11" width="6.6640625" customWidth="1"/>
    <col min="12" max="12" width="8.88671875" customWidth="1"/>
    <col min="13" max="13" width="8.6640625" customWidth="1"/>
    <col min="14" max="14" width="7.33203125" customWidth="1"/>
  </cols>
  <sheetData>
    <row r="1" spans="1:25" ht="15" customHeight="1"/>
    <row r="2" spans="1:25">
      <c r="A2" s="159" t="s">
        <v>26</v>
      </c>
      <c r="B2" s="160"/>
      <c r="C2" s="161"/>
      <c r="D2" s="160"/>
      <c r="E2" s="160"/>
      <c r="F2" s="162"/>
    </row>
    <row r="3" spans="1:25" ht="15" thickBot="1">
      <c r="A3" s="163" t="s">
        <v>19</v>
      </c>
      <c r="B3" s="164"/>
      <c r="C3" s="165" t="s">
        <v>25</v>
      </c>
      <c r="D3" s="166"/>
      <c r="E3" s="166"/>
      <c r="F3" s="166"/>
    </row>
    <row r="4" spans="1:25" ht="15" thickBot="1">
      <c r="A4" s="163" t="s">
        <v>20</v>
      </c>
      <c r="B4" s="164"/>
      <c r="C4" s="76"/>
      <c r="D4" s="119"/>
      <c r="E4" s="119"/>
      <c r="F4" s="119"/>
    </row>
    <row r="5" spans="1:25" ht="36" customHeight="1">
      <c r="A5" s="167" t="s">
        <v>10</v>
      </c>
      <c r="B5" s="168"/>
      <c r="C5" s="173" t="s">
        <v>21</v>
      </c>
      <c r="D5" s="174"/>
      <c r="E5" s="175"/>
      <c r="F5" s="176"/>
      <c r="G5" s="173" t="s">
        <v>22</v>
      </c>
      <c r="H5" s="174"/>
      <c r="I5" s="175"/>
      <c r="J5" s="176"/>
      <c r="K5" s="184" t="s">
        <v>23</v>
      </c>
      <c r="L5" s="185"/>
      <c r="M5" s="186"/>
      <c r="N5" s="187"/>
      <c r="O5" s="188" t="s">
        <v>11</v>
      </c>
      <c r="P5" s="178"/>
      <c r="Q5" s="179" t="s">
        <v>17</v>
      </c>
      <c r="R5" s="178"/>
      <c r="S5" s="177" t="s">
        <v>12</v>
      </c>
      <c r="T5" s="178"/>
      <c r="U5" s="177" t="s">
        <v>13</v>
      </c>
      <c r="V5" s="178"/>
      <c r="W5" s="179" t="s">
        <v>14</v>
      </c>
      <c r="X5" s="178"/>
      <c r="Y5" s="71"/>
    </row>
    <row r="6" spans="1:25" ht="34.5" customHeight="1">
      <c r="A6" s="169"/>
      <c r="B6" s="170"/>
      <c r="C6" s="180" t="s">
        <v>0</v>
      </c>
      <c r="D6" s="180" t="s">
        <v>1</v>
      </c>
      <c r="E6" s="180" t="s">
        <v>2</v>
      </c>
      <c r="F6" s="182" t="s">
        <v>3</v>
      </c>
      <c r="G6" s="180" t="s">
        <v>0</v>
      </c>
      <c r="H6" s="180" t="s">
        <v>1</v>
      </c>
      <c r="I6" s="180" t="s">
        <v>2</v>
      </c>
      <c r="J6" s="182" t="s">
        <v>3</v>
      </c>
      <c r="K6" s="197" t="s">
        <v>0</v>
      </c>
      <c r="L6" s="180" t="s">
        <v>1</v>
      </c>
      <c r="M6" s="180" t="s">
        <v>2</v>
      </c>
      <c r="N6" s="189" t="s">
        <v>3</v>
      </c>
      <c r="O6" s="70" t="s">
        <v>15</v>
      </c>
      <c r="P6" s="68" t="s">
        <v>16</v>
      </c>
      <c r="Q6" s="68" t="s">
        <v>15</v>
      </c>
      <c r="R6" s="68" t="s">
        <v>16</v>
      </c>
      <c r="S6" s="68" t="s">
        <v>15</v>
      </c>
      <c r="T6" s="68" t="s">
        <v>16</v>
      </c>
      <c r="U6" s="68" t="s">
        <v>15</v>
      </c>
      <c r="V6" s="68" t="s">
        <v>16</v>
      </c>
      <c r="W6" s="68" t="s">
        <v>15</v>
      </c>
      <c r="X6" s="68" t="s">
        <v>16</v>
      </c>
      <c r="Y6" s="72"/>
    </row>
    <row r="7" spans="1:25" ht="57" customHeight="1">
      <c r="A7" s="171"/>
      <c r="B7" s="172"/>
      <c r="C7" s="181"/>
      <c r="D7" s="181"/>
      <c r="E7" s="181"/>
      <c r="F7" s="183"/>
      <c r="G7" s="181"/>
      <c r="H7" s="181"/>
      <c r="I7" s="181"/>
      <c r="J7" s="183"/>
      <c r="K7" s="198"/>
      <c r="L7" s="181"/>
      <c r="M7" s="181"/>
      <c r="N7" s="190"/>
      <c r="O7" s="67"/>
      <c r="P7" s="1"/>
      <c r="Q7" s="1"/>
      <c r="R7" s="1"/>
      <c r="S7" s="1"/>
      <c r="T7" s="1"/>
      <c r="U7" s="1"/>
      <c r="V7" s="1"/>
      <c r="W7" s="1"/>
      <c r="X7" s="1"/>
      <c r="Y7" s="73" t="s">
        <v>18</v>
      </c>
    </row>
    <row r="8" spans="1:25" ht="39" customHeight="1" thickBot="1">
      <c r="A8" s="191" t="s">
        <v>175</v>
      </c>
      <c r="B8" s="192"/>
      <c r="C8" s="193"/>
      <c r="D8" s="193"/>
      <c r="E8" s="193"/>
      <c r="F8" s="194"/>
      <c r="G8" s="193"/>
      <c r="H8" s="193"/>
      <c r="I8" s="193"/>
      <c r="J8" s="194"/>
      <c r="K8" s="195"/>
      <c r="L8" s="193"/>
      <c r="M8" s="193"/>
      <c r="N8" s="196"/>
      <c r="O8" s="78"/>
      <c r="P8" s="74"/>
      <c r="Q8" s="74"/>
      <c r="R8" s="74"/>
      <c r="S8" s="74"/>
      <c r="T8" s="74"/>
      <c r="U8" s="74"/>
      <c r="V8" s="74"/>
      <c r="W8" s="74"/>
      <c r="X8" s="74"/>
      <c r="Y8" s="75">
        <f>P7+R7+T7+V7+X7</f>
        <v>0</v>
      </c>
    </row>
    <row r="9" spans="1:25">
      <c r="A9" s="203" t="s">
        <v>101</v>
      </c>
      <c r="B9" s="204"/>
      <c r="C9" s="6"/>
      <c r="D9" s="22"/>
      <c r="E9" s="33">
        <f>SUM(E10:E10)</f>
        <v>0</v>
      </c>
      <c r="F9" s="54">
        <f>SUM(F10:F10)</f>
        <v>0</v>
      </c>
      <c r="G9" s="6">
        <f>G10</f>
        <v>18</v>
      </c>
      <c r="H9" s="22">
        <f>H10</f>
        <v>24</v>
      </c>
      <c r="I9" s="33"/>
      <c r="J9" s="42">
        <v>5</v>
      </c>
      <c r="K9" s="79"/>
      <c r="L9" s="77"/>
      <c r="M9" s="33">
        <f>SUM(E9+I9)</f>
        <v>0</v>
      </c>
      <c r="N9" s="80">
        <f>F9+J9</f>
        <v>5</v>
      </c>
      <c r="O9" s="69"/>
      <c r="P9" s="69"/>
      <c r="Q9" s="69"/>
      <c r="R9" s="69"/>
      <c r="S9" s="69"/>
      <c r="T9" s="69"/>
      <c r="U9" s="69"/>
      <c r="V9" s="69"/>
      <c r="W9" s="69"/>
      <c r="X9" s="69"/>
    </row>
    <row r="10" spans="1:25" ht="28.8">
      <c r="A10" s="68" t="s">
        <v>4</v>
      </c>
      <c r="B10" s="2" t="s">
        <v>102</v>
      </c>
      <c r="C10" s="7"/>
      <c r="D10" s="12"/>
      <c r="E10" s="28"/>
      <c r="F10" s="9"/>
      <c r="G10" s="7">
        <v>18</v>
      </c>
      <c r="H10" s="12">
        <v>24</v>
      </c>
      <c r="I10" s="28">
        <v>5</v>
      </c>
      <c r="J10" s="24"/>
      <c r="K10" s="81"/>
      <c r="L10" s="12"/>
      <c r="M10" s="28"/>
      <c r="N10" s="82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1:25">
      <c r="A11" s="200" t="s">
        <v>103</v>
      </c>
      <c r="B11" s="201"/>
      <c r="C11" s="6"/>
      <c r="D11" s="22"/>
      <c r="E11" s="33">
        <f>SUM(E12:E12)</f>
        <v>0</v>
      </c>
      <c r="F11" s="55">
        <f>SUM(F12:F12)</f>
        <v>0</v>
      </c>
      <c r="G11" s="6">
        <f>G12</f>
        <v>18</v>
      </c>
      <c r="H11" s="22">
        <f>H12</f>
        <v>24</v>
      </c>
      <c r="I11" s="33"/>
      <c r="J11" s="43">
        <v>3</v>
      </c>
      <c r="K11" s="85"/>
      <c r="L11" s="22"/>
      <c r="M11" s="33">
        <f>E11+I11</f>
        <v>0</v>
      </c>
      <c r="N11" s="86">
        <f>F11+J11</f>
        <v>3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</row>
    <row r="12" spans="1:25" ht="28.8">
      <c r="A12" s="68" t="s">
        <v>4</v>
      </c>
      <c r="B12" s="2" t="s">
        <v>104</v>
      </c>
      <c r="C12" s="7"/>
      <c r="D12" s="12"/>
      <c r="E12" s="28"/>
      <c r="F12" s="9"/>
      <c r="G12" s="7">
        <v>18</v>
      </c>
      <c r="H12" s="12">
        <v>24</v>
      </c>
      <c r="I12" s="28">
        <v>3</v>
      </c>
      <c r="J12" s="24"/>
      <c r="K12" s="81"/>
      <c r="L12" s="12"/>
      <c r="M12" s="28"/>
      <c r="N12" s="82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25">
      <c r="A13" s="200" t="s">
        <v>105</v>
      </c>
      <c r="B13" s="201"/>
      <c r="C13" s="6"/>
      <c r="D13" s="22"/>
      <c r="E13" s="33">
        <f>SUM(E15:E15)</f>
        <v>0</v>
      </c>
      <c r="F13" s="55">
        <f>SUM(F15:F15)</f>
        <v>0</v>
      </c>
      <c r="G13" s="6">
        <f>G14+G15</f>
        <v>18</v>
      </c>
      <c r="H13" s="22">
        <f>H14+H15</f>
        <v>24</v>
      </c>
      <c r="I13" s="33"/>
      <c r="J13" s="43">
        <v>3</v>
      </c>
      <c r="K13" s="85"/>
      <c r="L13" s="22"/>
      <c r="M13" s="33">
        <f>E13+I13</f>
        <v>0</v>
      </c>
      <c r="N13" s="86">
        <f>F13+J13</f>
        <v>3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1:25" ht="28.8">
      <c r="A14" s="68" t="s">
        <v>4</v>
      </c>
      <c r="B14" s="3" t="s">
        <v>106</v>
      </c>
      <c r="C14" s="14"/>
      <c r="D14" s="28"/>
      <c r="E14" s="14"/>
      <c r="F14" s="28"/>
      <c r="G14" s="14">
        <v>9</v>
      </c>
      <c r="H14" s="28">
        <v>12</v>
      </c>
      <c r="I14" s="14">
        <v>1.5</v>
      </c>
      <c r="J14" s="32"/>
      <c r="K14" s="98"/>
      <c r="L14" s="28"/>
      <c r="M14" s="14"/>
      <c r="N14" s="9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25" ht="28.8">
      <c r="A15" s="68" t="s">
        <v>4</v>
      </c>
      <c r="B15" s="4" t="s">
        <v>107</v>
      </c>
      <c r="C15" s="12"/>
      <c r="D15" s="25"/>
      <c r="E15" s="12"/>
      <c r="F15" s="25"/>
      <c r="G15" s="12">
        <v>9</v>
      </c>
      <c r="H15" s="25">
        <v>12</v>
      </c>
      <c r="I15" s="12">
        <v>1.5</v>
      </c>
      <c r="J15" s="11"/>
      <c r="K15" s="90"/>
      <c r="L15" s="25"/>
      <c r="M15" s="12"/>
      <c r="N15" s="87"/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spans="1:25">
      <c r="A16" s="200" t="s">
        <v>108</v>
      </c>
      <c r="B16" s="201"/>
      <c r="C16" s="6"/>
      <c r="D16" s="22"/>
      <c r="E16" s="33">
        <f>SUM(E17:E17)</f>
        <v>0</v>
      </c>
      <c r="F16" s="55">
        <f>SUM(F17:F17)</f>
        <v>0</v>
      </c>
      <c r="G16" s="6">
        <f>G17</f>
        <v>18</v>
      </c>
      <c r="H16" s="22">
        <f>H17</f>
        <v>24</v>
      </c>
      <c r="I16" s="33"/>
      <c r="J16" s="43">
        <v>5</v>
      </c>
      <c r="K16" s="85"/>
      <c r="L16" s="22"/>
      <c r="M16" s="33">
        <f>E16+I16</f>
        <v>0</v>
      </c>
      <c r="N16" s="86">
        <f>F16+J16</f>
        <v>5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1:25" ht="28.8">
      <c r="A17" s="68" t="s">
        <v>4</v>
      </c>
      <c r="B17" s="2" t="s">
        <v>109</v>
      </c>
      <c r="C17" s="7"/>
      <c r="D17" s="12"/>
      <c r="E17" s="28"/>
      <c r="F17" s="9"/>
      <c r="G17" s="7">
        <v>18</v>
      </c>
      <c r="H17" s="12">
        <v>24</v>
      </c>
      <c r="I17" s="28">
        <v>5</v>
      </c>
      <c r="J17" s="24"/>
      <c r="K17" s="81"/>
      <c r="L17" s="12"/>
      <c r="M17" s="28"/>
      <c r="N17" s="82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5">
      <c r="A18" s="200" t="s">
        <v>110</v>
      </c>
      <c r="B18" s="201"/>
      <c r="C18" s="13"/>
      <c r="D18" s="27"/>
      <c r="E18" s="33">
        <f>SUM(E19:E21)</f>
        <v>0</v>
      </c>
      <c r="F18" s="60">
        <f>SUM(F19:F21)</f>
        <v>0</v>
      </c>
      <c r="G18" s="13">
        <f>G19+G20+G21</f>
        <v>45</v>
      </c>
      <c r="H18" s="27">
        <f>H19+H20+H21</f>
        <v>60</v>
      </c>
      <c r="I18" s="33"/>
      <c r="J18" s="48">
        <v>11</v>
      </c>
      <c r="K18" s="96"/>
      <c r="L18" s="27"/>
      <c r="M18" s="33">
        <f>E18+I18</f>
        <v>0</v>
      </c>
      <c r="N18" s="97">
        <f>F18+J18</f>
        <v>11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</row>
    <row r="19" spans="1:25" ht="28.8">
      <c r="A19" s="68" t="s">
        <v>4</v>
      </c>
      <c r="B19" s="3" t="s">
        <v>111</v>
      </c>
      <c r="C19" s="14"/>
      <c r="D19" s="28"/>
      <c r="E19" s="14"/>
      <c r="F19" s="28"/>
      <c r="G19" s="14">
        <v>18</v>
      </c>
      <c r="H19" s="28">
        <v>24</v>
      </c>
      <c r="I19" s="148">
        <v>4</v>
      </c>
      <c r="J19" s="32"/>
      <c r="K19" s="98"/>
      <c r="L19" s="28"/>
      <c r="M19" s="14"/>
      <c r="N19" s="9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5" ht="28.8">
      <c r="A20" s="68" t="s">
        <v>4</v>
      </c>
      <c r="B20" s="4" t="s">
        <v>112</v>
      </c>
      <c r="C20" s="12"/>
      <c r="D20" s="25"/>
      <c r="E20" s="12"/>
      <c r="F20" s="25"/>
      <c r="G20" s="12">
        <v>18</v>
      </c>
      <c r="H20" s="25">
        <v>24</v>
      </c>
      <c r="I20" s="148">
        <v>4</v>
      </c>
      <c r="J20" s="11"/>
      <c r="K20" s="90"/>
      <c r="L20" s="25"/>
      <c r="M20" s="12"/>
      <c r="N20" s="87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5" ht="28.8">
      <c r="A21" s="68" t="s">
        <v>4</v>
      </c>
      <c r="B21" s="4" t="s">
        <v>113</v>
      </c>
      <c r="C21" s="15"/>
      <c r="D21" s="29"/>
      <c r="E21" s="15"/>
      <c r="F21" s="29"/>
      <c r="G21" s="15">
        <v>9</v>
      </c>
      <c r="H21" s="29">
        <v>12</v>
      </c>
      <c r="I21" s="148">
        <v>3</v>
      </c>
      <c r="J21" s="18"/>
      <c r="K21" s="100"/>
      <c r="L21" s="29"/>
      <c r="M21" s="15"/>
      <c r="N21" s="101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5">
      <c r="A22" s="200" t="s">
        <v>114</v>
      </c>
      <c r="B22" s="201"/>
      <c r="C22" s="6"/>
      <c r="D22" s="22"/>
      <c r="E22" s="33">
        <f>SUM(E23:E23)</f>
        <v>0</v>
      </c>
      <c r="F22" s="55">
        <f>SUM(F23:F23)</f>
        <v>0</v>
      </c>
      <c r="G22" s="6">
        <f>G23</f>
        <v>18</v>
      </c>
      <c r="H22" s="22">
        <f>H23</f>
        <v>24</v>
      </c>
      <c r="I22" s="33"/>
      <c r="J22" s="43">
        <v>3</v>
      </c>
      <c r="K22" s="85"/>
      <c r="L22" s="22"/>
      <c r="M22" s="33">
        <f>E22+I22</f>
        <v>0</v>
      </c>
      <c r="N22" s="86">
        <f>F22+J22</f>
        <v>3</v>
      </c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spans="1:25" ht="28.8">
      <c r="A23" s="68" t="s">
        <v>4</v>
      </c>
      <c r="B23" s="2" t="s">
        <v>115</v>
      </c>
      <c r="C23" s="7"/>
      <c r="D23" s="12"/>
      <c r="E23" s="28"/>
      <c r="F23" s="9"/>
      <c r="G23" s="7">
        <v>18</v>
      </c>
      <c r="H23" s="12">
        <v>24</v>
      </c>
      <c r="I23" s="28">
        <v>3</v>
      </c>
      <c r="J23" s="24"/>
      <c r="K23" s="81"/>
      <c r="L23" s="12"/>
      <c r="M23" s="28"/>
      <c r="N23" s="82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1:25">
      <c r="A24" s="205" t="s">
        <v>5</v>
      </c>
      <c r="B24" s="173"/>
      <c r="C24" s="118">
        <f>SUM(C10:C10,C12:C12,C15:C15)</f>
        <v>0</v>
      </c>
      <c r="D24" s="118">
        <f>SUM(D10:D10,D12:D12,D15:D15)</f>
        <v>0</v>
      </c>
      <c r="E24" s="35"/>
      <c r="F24" s="57">
        <f>F9+F11+F13</f>
        <v>0</v>
      </c>
      <c r="G24" s="118">
        <f>G22+G18+G16+G13+G11+G9</f>
        <v>135</v>
      </c>
      <c r="H24" s="118">
        <f>H22+H18+H16+H13+H11+H9</f>
        <v>180</v>
      </c>
      <c r="I24" s="35"/>
      <c r="J24" s="45">
        <f>SUM(N22,N18,N16,N13,N11,N9)</f>
        <v>30</v>
      </c>
      <c r="K24" s="92">
        <f>SUM(K10:K10,K12:K12,K15:K15)</f>
        <v>0</v>
      </c>
      <c r="L24" s="118">
        <f>SUM(L10:L10,L12:L12,L15:L15)</f>
        <v>0</v>
      </c>
      <c r="M24" s="35"/>
      <c r="N24" s="93">
        <f>SUM(N22,N18,N16,N13,N11,N9)</f>
        <v>30</v>
      </c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5">
      <c r="A25" s="205"/>
      <c r="B25" s="173"/>
      <c r="C25" s="176">
        <f>SUM(C24:D24)</f>
        <v>0</v>
      </c>
      <c r="D25" s="199"/>
      <c r="E25" s="36"/>
      <c r="F25" s="58"/>
      <c r="G25" s="176">
        <f>SUM(G24:H24)</f>
        <v>315</v>
      </c>
      <c r="H25" s="199"/>
      <c r="I25" s="36"/>
      <c r="J25" s="46"/>
      <c r="K25" s="202">
        <f>SUM(K24:L24)</f>
        <v>0</v>
      </c>
      <c r="L25" s="199"/>
      <c r="M25" s="36"/>
      <c r="N25" s="94"/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1:25">
      <c r="A26" s="173" t="s">
        <v>6</v>
      </c>
      <c r="B26" s="208"/>
      <c r="C26" s="176"/>
      <c r="D26" s="199"/>
      <c r="E26" s="37"/>
      <c r="F26" s="59"/>
      <c r="G26" s="176"/>
      <c r="H26" s="199"/>
      <c r="I26" s="37"/>
      <c r="J26" s="47"/>
      <c r="K26" s="202"/>
      <c r="L26" s="199"/>
      <c r="M26" s="37"/>
      <c r="N26" s="95"/>
      <c r="O26" s="69"/>
      <c r="P26" s="69"/>
      <c r="Q26" s="69"/>
      <c r="R26" s="69"/>
      <c r="S26" s="69"/>
      <c r="T26" s="69"/>
      <c r="U26" s="69"/>
      <c r="V26" s="69"/>
      <c r="W26" s="69"/>
      <c r="X26" s="69"/>
    </row>
    <row r="27" spans="1:25">
      <c r="A27" s="120"/>
      <c r="B27" s="121"/>
      <c r="C27" s="12"/>
      <c r="D27" s="12"/>
      <c r="E27" s="12"/>
      <c r="F27" s="7"/>
      <c r="G27" s="12"/>
      <c r="H27" s="12"/>
      <c r="I27" s="12"/>
      <c r="J27" s="12"/>
      <c r="K27" s="90"/>
      <c r="L27" s="12"/>
      <c r="M27" s="12"/>
      <c r="N27" s="91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25">
      <c r="A28" s="209" t="s">
        <v>176</v>
      </c>
      <c r="B28" s="209"/>
      <c r="C28" s="193"/>
      <c r="D28" s="193"/>
      <c r="E28" s="193"/>
      <c r="F28" s="193"/>
      <c r="G28" s="193"/>
      <c r="H28" s="193"/>
      <c r="I28" s="193"/>
      <c r="J28" s="194"/>
      <c r="K28" s="195"/>
      <c r="L28" s="193"/>
      <c r="M28" s="193"/>
      <c r="N28" s="196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  <row r="29" spans="1:25">
      <c r="A29" s="200" t="s">
        <v>116</v>
      </c>
      <c r="B29" s="201"/>
      <c r="C29" s="6"/>
      <c r="D29" s="22"/>
      <c r="E29" s="33">
        <f>SUM(E30:E30)</f>
        <v>0</v>
      </c>
      <c r="F29" s="55">
        <f>SUM(F30:F30)</f>
        <v>0</v>
      </c>
      <c r="G29" s="6">
        <f>G30</f>
        <v>18</v>
      </c>
      <c r="H29" s="22">
        <f>H30</f>
        <v>24</v>
      </c>
      <c r="I29" s="33"/>
      <c r="J29" s="43">
        <v>3</v>
      </c>
      <c r="K29" s="85"/>
      <c r="L29" s="22"/>
      <c r="M29" s="33">
        <f>E29+I29</f>
        <v>0</v>
      </c>
      <c r="N29" s="86">
        <f>F29+J29</f>
        <v>3</v>
      </c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5" ht="28.8">
      <c r="A30" s="68" t="s">
        <v>4</v>
      </c>
      <c r="B30" s="2" t="s">
        <v>117</v>
      </c>
      <c r="C30" s="7"/>
      <c r="D30" s="12"/>
      <c r="E30" s="28"/>
      <c r="F30" s="9"/>
      <c r="G30" s="7">
        <v>18</v>
      </c>
      <c r="H30" s="12">
        <v>24</v>
      </c>
      <c r="I30" s="28">
        <v>3</v>
      </c>
      <c r="J30" s="24"/>
      <c r="K30" s="81"/>
      <c r="L30" s="12"/>
      <c r="M30" s="28"/>
      <c r="N30" s="82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5">
      <c r="A31" s="200" t="s">
        <v>118</v>
      </c>
      <c r="B31" s="201"/>
      <c r="C31" s="13"/>
      <c r="D31" s="27"/>
      <c r="E31" s="33">
        <f>SUM(E32:E34)</f>
        <v>0</v>
      </c>
      <c r="F31" s="60">
        <f>SUM(F32:F34)</f>
        <v>0</v>
      </c>
      <c r="G31" s="13">
        <f>G32+G33+G34</f>
        <v>39</v>
      </c>
      <c r="H31" s="27">
        <f>H32+H33+H34</f>
        <v>54</v>
      </c>
      <c r="I31" s="33"/>
      <c r="J31" s="48">
        <v>8</v>
      </c>
      <c r="K31" s="96"/>
      <c r="L31" s="27"/>
      <c r="M31" s="33">
        <f>E31+I31</f>
        <v>0</v>
      </c>
      <c r="N31" s="97">
        <f>F31+J31</f>
        <v>8</v>
      </c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1:25" ht="28.8">
      <c r="A32" s="68" t="s">
        <v>4</v>
      </c>
      <c r="B32" s="3" t="s">
        <v>119</v>
      </c>
      <c r="C32" s="14"/>
      <c r="D32" s="28"/>
      <c r="E32" s="14"/>
      <c r="F32" s="28"/>
      <c r="G32" s="14">
        <v>9</v>
      </c>
      <c r="H32" s="28">
        <v>12</v>
      </c>
      <c r="I32" s="148">
        <v>2</v>
      </c>
      <c r="J32" s="32"/>
      <c r="K32" s="98"/>
      <c r="L32" s="28"/>
      <c r="M32" s="14"/>
      <c r="N32" s="9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:25" ht="28.8">
      <c r="A33" s="68" t="s">
        <v>4</v>
      </c>
      <c r="B33" s="4" t="s">
        <v>120</v>
      </c>
      <c r="C33" s="12"/>
      <c r="D33" s="25"/>
      <c r="E33" s="12"/>
      <c r="F33" s="25"/>
      <c r="G33" s="12">
        <v>18</v>
      </c>
      <c r="H33" s="25">
        <v>24</v>
      </c>
      <c r="I33" s="148">
        <v>3</v>
      </c>
      <c r="J33" s="11"/>
      <c r="K33" s="90"/>
      <c r="L33" s="25"/>
      <c r="M33" s="12"/>
      <c r="N33" s="87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:25" ht="28.8">
      <c r="A34" s="68" t="s">
        <v>4</v>
      </c>
      <c r="B34" s="4" t="s">
        <v>121</v>
      </c>
      <c r="C34" s="15"/>
      <c r="D34" s="29"/>
      <c r="E34" s="15"/>
      <c r="F34" s="29"/>
      <c r="G34" s="15">
        <v>12</v>
      </c>
      <c r="H34" s="29">
        <v>18</v>
      </c>
      <c r="I34" s="148">
        <v>3</v>
      </c>
      <c r="J34" s="18"/>
      <c r="K34" s="100"/>
      <c r="L34" s="29"/>
      <c r="M34" s="15"/>
      <c r="N34" s="101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1:25">
      <c r="A35" s="200" t="s">
        <v>122</v>
      </c>
      <c r="B35" s="201"/>
      <c r="C35" s="6"/>
      <c r="D35" s="22"/>
      <c r="E35" s="33">
        <f>SUM(E36:E36)</f>
        <v>0</v>
      </c>
      <c r="F35" s="55">
        <f>SUM(F36:F36)</f>
        <v>0</v>
      </c>
      <c r="G35" s="6">
        <f>G36</f>
        <v>18</v>
      </c>
      <c r="H35" s="22">
        <f>H36</f>
        <v>24</v>
      </c>
      <c r="I35" s="33"/>
      <c r="J35" s="43">
        <v>2</v>
      </c>
      <c r="K35" s="85"/>
      <c r="L35" s="22"/>
      <c r="M35" s="33">
        <f>E35+I35</f>
        <v>0</v>
      </c>
      <c r="N35" s="86">
        <f>F35+J35</f>
        <v>2</v>
      </c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25" ht="28.8">
      <c r="A36" s="68" t="s">
        <v>4</v>
      </c>
      <c r="B36" s="2" t="s">
        <v>123</v>
      </c>
      <c r="C36" s="7"/>
      <c r="D36" s="12"/>
      <c r="E36" s="28"/>
      <c r="F36" s="9"/>
      <c r="G36" s="7">
        <v>18</v>
      </c>
      <c r="H36" s="12">
        <v>24</v>
      </c>
      <c r="I36" s="28">
        <v>2</v>
      </c>
      <c r="J36" s="24"/>
      <c r="K36" s="81"/>
      <c r="L36" s="12"/>
      <c r="M36" s="28"/>
      <c r="N36" s="82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37" spans="1:25">
      <c r="A37" s="200" t="s">
        <v>124</v>
      </c>
      <c r="B37" s="201"/>
      <c r="C37" s="6"/>
      <c r="D37" s="22"/>
      <c r="E37" s="33">
        <f>SUM(E38:E38)</f>
        <v>0</v>
      </c>
      <c r="F37" s="55">
        <f>SUM(F38:F38)</f>
        <v>0</v>
      </c>
      <c r="G37" s="6">
        <f>G38</f>
        <v>0</v>
      </c>
      <c r="H37" s="22">
        <f>H38</f>
        <v>42</v>
      </c>
      <c r="I37" s="33"/>
      <c r="J37" s="43">
        <v>6</v>
      </c>
      <c r="K37" s="85"/>
      <c r="L37" s="22"/>
      <c r="M37" s="33">
        <f>E37+I37</f>
        <v>0</v>
      </c>
      <c r="N37" s="86">
        <f>F37+J37</f>
        <v>6</v>
      </c>
      <c r="O37" s="69"/>
      <c r="P37" s="69"/>
      <c r="Q37" s="69"/>
      <c r="R37" s="69"/>
      <c r="S37" s="69"/>
      <c r="T37" s="69"/>
      <c r="U37" s="69"/>
      <c r="V37" s="69"/>
      <c r="W37" s="69"/>
      <c r="X37" s="69"/>
    </row>
    <row r="38" spans="1:25" ht="28.8">
      <c r="A38" s="68" t="s">
        <v>4</v>
      </c>
      <c r="B38" s="2" t="s">
        <v>125</v>
      </c>
      <c r="C38" s="7"/>
      <c r="D38" s="12"/>
      <c r="E38" s="28"/>
      <c r="F38" s="9"/>
      <c r="G38" s="7">
        <v>0</v>
      </c>
      <c r="H38" s="12">
        <v>42</v>
      </c>
      <c r="I38" s="28">
        <v>6</v>
      </c>
      <c r="J38" s="24"/>
      <c r="K38" s="81"/>
      <c r="L38" s="12"/>
      <c r="M38" s="28"/>
      <c r="N38" s="82"/>
      <c r="O38" s="69"/>
      <c r="P38" s="69"/>
      <c r="Q38" s="69"/>
      <c r="R38" s="69"/>
      <c r="S38" s="69"/>
      <c r="T38" s="69"/>
      <c r="U38" s="69"/>
      <c r="V38" s="69"/>
      <c r="W38" s="69"/>
      <c r="X38" s="69"/>
    </row>
    <row r="39" spans="1:25">
      <c r="A39" s="200" t="s">
        <v>126</v>
      </c>
      <c r="B39" s="201"/>
      <c r="C39" s="13"/>
      <c r="D39" s="27"/>
      <c r="E39" s="33">
        <f>SUM(E40:E41)</f>
        <v>0</v>
      </c>
      <c r="F39" s="61">
        <f>SUM(F40:F41)</f>
        <v>0</v>
      </c>
      <c r="G39" s="13">
        <f>G40+G41</f>
        <v>9</v>
      </c>
      <c r="H39" s="27">
        <f>H40+H41</f>
        <v>12</v>
      </c>
      <c r="I39" s="33"/>
      <c r="J39" s="49">
        <v>3</v>
      </c>
      <c r="K39" s="96"/>
      <c r="L39" s="27"/>
      <c r="M39" s="33">
        <f>E39+I39</f>
        <v>0</v>
      </c>
      <c r="N39" s="102">
        <f>F39+J39</f>
        <v>3</v>
      </c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1:25" ht="28.8">
      <c r="A40" s="68" t="s">
        <v>4</v>
      </c>
      <c r="B40" s="4" t="s">
        <v>127</v>
      </c>
      <c r="C40" s="16"/>
      <c r="D40" s="28"/>
      <c r="E40" s="32"/>
      <c r="F40" s="28"/>
      <c r="G40" s="16">
        <v>9</v>
      </c>
      <c r="H40" s="28">
        <v>12</v>
      </c>
      <c r="I40" s="32">
        <v>2</v>
      </c>
      <c r="J40" s="32"/>
      <c r="K40" s="103"/>
      <c r="L40" s="28"/>
      <c r="M40" s="32"/>
      <c r="N40" s="9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1:25" ht="28.8">
      <c r="A41" s="68" t="s">
        <v>4</v>
      </c>
      <c r="B41" s="2" t="s">
        <v>128</v>
      </c>
      <c r="C41" s="7"/>
      <c r="D41" s="30"/>
      <c r="E41" s="11"/>
      <c r="F41" s="25"/>
      <c r="G41" s="7">
        <v>0</v>
      </c>
      <c r="H41" s="30">
        <v>0</v>
      </c>
      <c r="I41" s="11">
        <v>1</v>
      </c>
      <c r="J41" s="11"/>
      <c r="K41" s="81"/>
      <c r="L41" s="30"/>
      <c r="M41" s="11"/>
      <c r="N41" s="87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1:25">
      <c r="A42" s="200" t="s">
        <v>130</v>
      </c>
      <c r="B42" s="201"/>
      <c r="C42" s="6"/>
      <c r="D42" s="22"/>
      <c r="E42" s="33">
        <f>SUM(E43:E43)</f>
        <v>0</v>
      </c>
      <c r="F42" s="55">
        <f>SUM(F43:F43)</f>
        <v>0</v>
      </c>
      <c r="G42" s="6">
        <f>G43</f>
        <v>18</v>
      </c>
      <c r="H42" s="22">
        <f>H43</f>
        <v>24</v>
      </c>
      <c r="I42" s="33"/>
      <c r="J42" s="43">
        <v>3</v>
      </c>
      <c r="K42" s="85"/>
      <c r="L42" s="22"/>
      <c r="M42" s="33">
        <f>E42+I42</f>
        <v>0</v>
      </c>
      <c r="N42" s="86">
        <f>F42+J42</f>
        <v>3</v>
      </c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5" ht="28.8">
      <c r="A43" s="68" t="s">
        <v>4</v>
      </c>
      <c r="B43" s="2" t="s">
        <v>129</v>
      </c>
      <c r="C43" s="7"/>
      <c r="D43" s="12"/>
      <c r="E43" s="28"/>
      <c r="F43" s="9"/>
      <c r="G43" s="7">
        <v>18</v>
      </c>
      <c r="H43" s="12">
        <v>24</v>
      </c>
      <c r="I43" s="28">
        <v>3</v>
      </c>
      <c r="J43" s="24"/>
      <c r="K43" s="81"/>
      <c r="L43" s="12"/>
      <c r="M43" s="28"/>
      <c r="N43" s="82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5">
      <c r="A44" s="200" t="s">
        <v>131</v>
      </c>
      <c r="B44" s="201"/>
      <c r="C44" s="6"/>
      <c r="D44" s="22"/>
      <c r="E44" s="33">
        <f>SUM(E45:E45)</f>
        <v>0</v>
      </c>
      <c r="F44" s="55">
        <f>SUM(F45:F45)</f>
        <v>0</v>
      </c>
      <c r="G44" s="6">
        <f>G45</f>
        <v>18</v>
      </c>
      <c r="H44" s="22">
        <f>H45</f>
        <v>24</v>
      </c>
      <c r="I44" s="33"/>
      <c r="J44" s="43">
        <v>3</v>
      </c>
      <c r="K44" s="85"/>
      <c r="L44" s="22"/>
      <c r="M44" s="33">
        <f>E44+I44</f>
        <v>0</v>
      </c>
      <c r="N44" s="86">
        <f>F44+J44</f>
        <v>3</v>
      </c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5" ht="28.8">
      <c r="A45" s="68" t="s">
        <v>4</v>
      </c>
      <c r="B45" s="2" t="s">
        <v>132</v>
      </c>
      <c r="C45" s="7"/>
      <c r="D45" s="12"/>
      <c r="E45" s="28"/>
      <c r="F45" s="9"/>
      <c r="G45" s="7">
        <v>18</v>
      </c>
      <c r="H45" s="12">
        <v>24</v>
      </c>
      <c r="I45" s="28">
        <v>3</v>
      </c>
      <c r="J45" s="24"/>
      <c r="K45" s="81"/>
      <c r="L45" s="12"/>
      <c r="M45" s="28"/>
      <c r="N45" s="82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5">
      <c r="A46" s="200" t="s">
        <v>133</v>
      </c>
      <c r="B46" s="201"/>
      <c r="C46" s="6"/>
      <c r="D46" s="22"/>
      <c r="E46" s="33">
        <f>SUM(E47:E47)</f>
        <v>0</v>
      </c>
      <c r="F46" s="61">
        <f>SUM(F47:F47)</f>
        <v>0</v>
      </c>
      <c r="G46" s="6">
        <f>G47</f>
        <v>0</v>
      </c>
      <c r="H46" s="22">
        <f>H47</f>
        <v>0</v>
      </c>
      <c r="I46" s="33">
        <f>SUM(I47:I47)</f>
        <v>2</v>
      </c>
      <c r="J46" s="49">
        <v>2</v>
      </c>
      <c r="K46" s="85"/>
      <c r="L46" s="22"/>
      <c r="M46" s="33">
        <f>E46+I46</f>
        <v>2</v>
      </c>
      <c r="N46" s="102">
        <f>F46+J46</f>
        <v>2</v>
      </c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spans="1:25" ht="28.8">
      <c r="A47" s="68" t="s">
        <v>4</v>
      </c>
      <c r="B47" s="5" t="s">
        <v>134</v>
      </c>
      <c r="C47" s="14"/>
      <c r="D47" s="32"/>
      <c r="E47" s="28"/>
      <c r="F47" s="62"/>
      <c r="G47" s="14">
        <v>0</v>
      </c>
      <c r="H47" s="32">
        <v>0</v>
      </c>
      <c r="I47" s="28">
        <v>2</v>
      </c>
      <c r="J47" s="50"/>
      <c r="K47" s="98"/>
      <c r="L47" s="32"/>
      <c r="M47" s="28"/>
      <c r="N47" s="106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spans="1:25">
      <c r="A48" s="123"/>
      <c r="B48" s="124"/>
      <c r="C48" s="11"/>
      <c r="D48" s="12"/>
      <c r="E48" s="12"/>
      <c r="F48" s="7"/>
      <c r="G48" s="11"/>
      <c r="H48" s="12"/>
      <c r="I48" s="12"/>
      <c r="J48" s="12"/>
      <c r="K48" s="90"/>
      <c r="L48" s="12"/>
      <c r="M48" s="12"/>
      <c r="N48" s="91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spans="1:25">
      <c r="A49" s="167" t="s">
        <v>7</v>
      </c>
      <c r="B49" s="216"/>
      <c r="C49" s="19">
        <f>SUM(C47:C47,C40:C41,C32:C34)</f>
        <v>0</v>
      </c>
      <c r="D49" s="19">
        <f>SUM(D47:D47,D40:D41,D32:D34)</f>
        <v>0</v>
      </c>
      <c r="E49" s="39"/>
      <c r="F49" s="63">
        <f>F31+F39+F46</f>
        <v>0</v>
      </c>
      <c r="G49" s="19">
        <f>G46+G44+G42+G39+G37+G35+G31+G29</f>
        <v>120</v>
      </c>
      <c r="H49" s="19">
        <f>H46+H44+H42+H39+H37+H35+H31+H29</f>
        <v>204</v>
      </c>
      <c r="I49" s="39"/>
      <c r="J49" s="51">
        <f>SUM(J46,J44,J42,J39,J37,J35,J31,J29)</f>
        <v>30</v>
      </c>
      <c r="K49" s="108">
        <f>SUM(K47:K47,K40:K41,K32:K34)</f>
        <v>0</v>
      </c>
      <c r="L49" s="19">
        <f>SUM(L47:L47,L40:L41,L32:L34)</f>
        <v>0</v>
      </c>
      <c r="M49" s="39"/>
      <c r="N49" s="109">
        <f>N46+N44+N42+N39+N37+N35+N31+N29</f>
        <v>30</v>
      </c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spans="1:25">
      <c r="A50" s="171"/>
      <c r="B50" s="217"/>
      <c r="C50" s="218">
        <f>SUM(C49:D49)</f>
        <v>0</v>
      </c>
      <c r="D50" s="207"/>
      <c r="E50" s="117"/>
      <c r="F50" s="58"/>
      <c r="G50" s="218">
        <f>SUM(G49:H49)</f>
        <v>324</v>
      </c>
      <c r="H50" s="207"/>
      <c r="I50" s="117"/>
      <c r="J50" s="46"/>
      <c r="K50" s="206">
        <f>SUM(K49:L49)</f>
        <v>0</v>
      </c>
      <c r="L50" s="207"/>
      <c r="M50" s="117"/>
      <c r="N50" s="94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spans="1:25">
      <c r="A51" s="173" t="s">
        <v>6</v>
      </c>
      <c r="B51" s="208"/>
      <c r="C51" s="218"/>
      <c r="D51" s="207"/>
      <c r="E51" s="40"/>
      <c r="F51" s="64"/>
      <c r="G51" s="218"/>
      <c r="H51" s="207"/>
      <c r="I51" s="40"/>
      <c r="J51" s="52"/>
      <c r="K51" s="206"/>
      <c r="L51" s="207"/>
      <c r="M51" s="40"/>
      <c r="N51" s="110"/>
    </row>
    <row r="52" spans="1:25">
      <c r="A52" s="125"/>
      <c r="B52" s="126"/>
      <c r="C52" s="20"/>
      <c r="D52" s="20"/>
      <c r="E52" s="20"/>
      <c r="F52" s="65"/>
      <c r="G52" s="20"/>
      <c r="H52" s="20"/>
      <c r="I52" s="20"/>
      <c r="J52" s="20"/>
      <c r="K52" s="111"/>
      <c r="L52" s="20"/>
      <c r="M52" s="20"/>
      <c r="N52" s="112"/>
    </row>
    <row r="53" spans="1:25" ht="15" thickBot="1">
      <c r="A53" s="169" t="s">
        <v>8</v>
      </c>
      <c r="B53" s="210"/>
      <c r="C53" s="21">
        <f>C49+C24</f>
        <v>0</v>
      </c>
      <c r="D53" s="21">
        <f>D49+D24</f>
        <v>0</v>
      </c>
      <c r="E53" s="41"/>
      <c r="F53" s="66">
        <f>F24+F49</f>
        <v>0</v>
      </c>
      <c r="G53" s="21">
        <f>G49+G24</f>
        <v>255</v>
      </c>
      <c r="H53" s="21">
        <f>H49+H24</f>
        <v>384</v>
      </c>
      <c r="I53" s="41"/>
      <c r="J53" s="53">
        <f>J24+J49</f>
        <v>60</v>
      </c>
      <c r="K53" s="21">
        <f>K49+K24</f>
        <v>0</v>
      </c>
      <c r="L53" s="21">
        <f>L49+L24</f>
        <v>0</v>
      </c>
      <c r="M53" s="41"/>
      <c r="N53" s="113">
        <f>N24+N49</f>
        <v>60</v>
      </c>
    </row>
    <row r="54" spans="1:25" ht="15" thickBot="1">
      <c r="A54" s="171"/>
      <c r="B54" s="211"/>
      <c r="C54" s="212">
        <f>SUM(C53:D53)</f>
        <v>0</v>
      </c>
      <c r="D54" s="213"/>
      <c r="E54" s="20"/>
      <c r="F54" s="65"/>
      <c r="G54" s="212">
        <f>SUM(G53:H53)</f>
        <v>639</v>
      </c>
      <c r="H54" s="213"/>
      <c r="I54" s="20"/>
      <c r="J54" s="20"/>
      <c r="K54" s="214">
        <f>SUM(K53:L53)</f>
        <v>0</v>
      </c>
      <c r="L54" s="215"/>
      <c r="M54" s="114"/>
      <c r="N54" s="115"/>
    </row>
  </sheetData>
  <mergeCells count="69">
    <mergeCell ref="A53:B54"/>
    <mergeCell ref="C54:D54"/>
    <mergeCell ref="G54:H54"/>
    <mergeCell ref="K54:L54"/>
    <mergeCell ref="A31:B31"/>
    <mergeCell ref="A39:B39"/>
    <mergeCell ref="A46:B46"/>
    <mergeCell ref="A49:B50"/>
    <mergeCell ref="C50:D50"/>
    <mergeCell ref="G50:H50"/>
    <mergeCell ref="K50:L50"/>
    <mergeCell ref="A51:B51"/>
    <mergeCell ref="C51:D51"/>
    <mergeCell ref="G51:H51"/>
    <mergeCell ref="A37:B37"/>
    <mergeCell ref="A42:B42"/>
    <mergeCell ref="A44:B44"/>
    <mergeCell ref="K51:L51"/>
    <mergeCell ref="A26:B26"/>
    <mergeCell ref="C26:D26"/>
    <mergeCell ref="G26:H26"/>
    <mergeCell ref="C28:F28"/>
    <mergeCell ref="G28:J28"/>
    <mergeCell ref="K28:N28"/>
    <mergeCell ref="A29:B29"/>
    <mergeCell ref="A35:B35"/>
    <mergeCell ref="K26:L26"/>
    <mergeCell ref="A28:B28"/>
    <mergeCell ref="A9:B9"/>
    <mergeCell ref="A11:B11"/>
    <mergeCell ref="A13:B13"/>
    <mergeCell ref="A24:B25"/>
    <mergeCell ref="C25:D25"/>
    <mergeCell ref="G25:H25"/>
    <mergeCell ref="A16:B16"/>
    <mergeCell ref="A18:B18"/>
    <mergeCell ref="A22:B22"/>
    <mergeCell ref="K25:L25"/>
    <mergeCell ref="N6:N7"/>
    <mergeCell ref="A8:B8"/>
    <mergeCell ref="C8:F8"/>
    <mergeCell ref="G8:J8"/>
    <mergeCell ref="K8:N8"/>
    <mergeCell ref="K6:K7"/>
    <mergeCell ref="L6:L7"/>
    <mergeCell ref="M6:M7"/>
    <mergeCell ref="U5:V5"/>
    <mergeCell ref="W5:X5"/>
    <mergeCell ref="C6:C7"/>
    <mergeCell ref="D6:D7"/>
    <mergeCell ref="E6:E7"/>
    <mergeCell ref="F6:F7"/>
    <mergeCell ref="G6:G7"/>
    <mergeCell ref="H6:H7"/>
    <mergeCell ref="I6:I7"/>
    <mergeCell ref="J6:J7"/>
    <mergeCell ref="G5:H5"/>
    <mergeCell ref="I5:J5"/>
    <mergeCell ref="K5:N5"/>
    <mergeCell ref="O5:P5"/>
    <mergeCell ref="Q5:R5"/>
    <mergeCell ref="S5:T5"/>
    <mergeCell ref="A2:F2"/>
    <mergeCell ref="A3:B3"/>
    <mergeCell ref="C3:F3"/>
    <mergeCell ref="A4:B4"/>
    <mergeCell ref="A5:B7"/>
    <mergeCell ref="C5:D5"/>
    <mergeCell ref="E5:F5"/>
  </mergeCells>
  <conditionalFormatting sqref="F53">
    <cfRule type="cellIs" dxfId="26" priority="7" operator="notEqual">
      <formula>60</formula>
    </cfRule>
  </conditionalFormatting>
  <conditionalFormatting sqref="F24">
    <cfRule type="cellIs" dxfId="25" priority="9" operator="notEqual">
      <formula>30</formula>
    </cfRule>
  </conditionalFormatting>
  <conditionalFormatting sqref="F49">
    <cfRule type="cellIs" dxfId="24" priority="8" operator="notEqual">
      <formula>30</formula>
    </cfRule>
  </conditionalFormatting>
  <conditionalFormatting sqref="J53">
    <cfRule type="cellIs" dxfId="23" priority="4" operator="notEqual">
      <formula>60</formula>
    </cfRule>
  </conditionalFormatting>
  <conditionalFormatting sqref="J24">
    <cfRule type="cellIs" dxfId="22" priority="6" operator="notEqual">
      <formula>30</formula>
    </cfRule>
  </conditionalFormatting>
  <conditionalFormatting sqref="J49">
    <cfRule type="cellIs" dxfId="21" priority="5" operator="notEqual">
      <formula>30</formula>
    </cfRule>
  </conditionalFormatting>
  <conditionalFormatting sqref="N53">
    <cfRule type="cellIs" dxfId="20" priority="1" operator="notEqual">
      <formula>60</formula>
    </cfRule>
  </conditionalFormatting>
  <conditionalFormatting sqref="N24">
    <cfRule type="cellIs" dxfId="19" priority="3" operator="notEqual">
      <formula>30</formula>
    </cfRule>
  </conditionalFormatting>
  <conditionalFormatting sqref="N49">
    <cfRule type="cellIs" dxfId="18" priority="2" operator="notEqual">
      <formula>30</formula>
    </cfRule>
  </conditionalFormatting>
  <dataValidations count="1">
    <dataValidation type="list" allowBlank="1" showInputMessage="1" sqref="A47 A46:B46 A12 A39:B39 A10 A11:B11 A2:A4 A23 A8:B9 A38 A30 A13:B13 A14:A15 A16:B16 A17 A18:B18 A19:A21 A22:B22 A28:B29 A31:B31 A32:A34 A35:B35 A36 A37:B37 A40:A41 A42:B42 A43 A44:B44 A45" xr:uid="{00000000-0002-0000-0000-000000000000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2"/>
  <sheetViews>
    <sheetView workbookViewId="0">
      <selection activeCell="C11" sqref="C11"/>
    </sheetView>
  </sheetViews>
  <sheetFormatPr baseColWidth="10" defaultRowHeight="14.4"/>
  <cols>
    <col min="2" max="2" width="60.109375" customWidth="1"/>
    <col min="3" max="3" width="8.109375" customWidth="1"/>
    <col min="4" max="4" width="7.109375" customWidth="1"/>
    <col min="5" max="5" width="8" customWidth="1"/>
    <col min="6" max="6" width="8.33203125" customWidth="1"/>
    <col min="7" max="7" width="7.6640625" customWidth="1"/>
    <col min="8" max="8" width="8.44140625" customWidth="1"/>
    <col min="9" max="9" width="7.6640625" customWidth="1"/>
    <col min="10" max="10" width="8.44140625" customWidth="1"/>
    <col min="11" max="11" width="6.6640625" customWidth="1"/>
    <col min="12" max="12" width="8.88671875" customWidth="1"/>
    <col min="13" max="13" width="8.6640625" customWidth="1"/>
    <col min="14" max="14" width="7.33203125" customWidth="1"/>
  </cols>
  <sheetData>
    <row r="1" spans="1:25" ht="15" customHeight="1"/>
    <row r="2" spans="1:25">
      <c r="A2" s="159" t="s">
        <v>26</v>
      </c>
      <c r="B2" s="160"/>
      <c r="C2" s="161"/>
      <c r="D2" s="160"/>
      <c r="E2" s="160"/>
      <c r="F2" s="162"/>
    </row>
    <row r="3" spans="1:25" ht="15" customHeight="1" thickBot="1">
      <c r="A3" s="163" t="s">
        <v>19</v>
      </c>
      <c r="B3" s="164"/>
      <c r="C3" s="165" t="s">
        <v>25</v>
      </c>
      <c r="D3" s="166"/>
      <c r="E3" s="166"/>
      <c r="F3" s="166"/>
    </row>
    <row r="4" spans="1:25" ht="15" customHeight="1" thickBot="1">
      <c r="A4" s="163" t="s">
        <v>20</v>
      </c>
      <c r="B4" s="164"/>
      <c r="C4" s="127"/>
      <c r="D4" s="128"/>
      <c r="E4" s="128"/>
      <c r="F4" s="129"/>
    </row>
    <row r="5" spans="1:25" ht="36" customHeight="1">
      <c r="A5" s="167" t="s">
        <v>10</v>
      </c>
      <c r="B5" s="168"/>
      <c r="C5" s="173" t="s">
        <v>21</v>
      </c>
      <c r="D5" s="174"/>
      <c r="E5" s="175"/>
      <c r="F5" s="176"/>
      <c r="G5" s="173" t="s">
        <v>22</v>
      </c>
      <c r="H5" s="174"/>
      <c r="I5" s="175"/>
      <c r="J5" s="176"/>
      <c r="K5" s="184" t="s">
        <v>23</v>
      </c>
      <c r="L5" s="185"/>
      <c r="M5" s="186"/>
      <c r="N5" s="187"/>
      <c r="O5" s="220" t="s">
        <v>11</v>
      </c>
      <c r="P5" s="219"/>
      <c r="Q5" s="177" t="s">
        <v>17</v>
      </c>
      <c r="R5" s="219"/>
      <c r="S5" s="177" t="s">
        <v>12</v>
      </c>
      <c r="T5" s="219"/>
      <c r="U5" s="177" t="s">
        <v>13</v>
      </c>
      <c r="V5" s="219"/>
      <c r="W5" s="177" t="s">
        <v>14</v>
      </c>
      <c r="X5" s="219"/>
      <c r="Y5" s="131"/>
    </row>
    <row r="6" spans="1:25" ht="34.5" customHeight="1">
      <c r="A6" s="169"/>
      <c r="B6" s="170"/>
      <c r="C6" s="180" t="s">
        <v>0</v>
      </c>
      <c r="D6" s="180" t="s">
        <v>1</v>
      </c>
      <c r="E6" s="180" t="s">
        <v>2</v>
      </c>
      <c r="F6" s="182" t="s">
        <v>3</v>
      </c>
      <c r="G6" s="180" t="s">
        <v>0</v>
      </c>
      <c r="H6" s="180" t="s">
        <v>1</v>
      </c>
      <c r="I6" s="180" t="s">
        <v>2</v>
      </c>
      <c r="J6" s="182" t="s">
        <v>3</v>
      </c>
      <c r="K6" s="197" t="s">
        <v>0</v>
      </c>
      <c r="L6" s="180" t="s">
        <v>1</v>
      </c>
      <c r="M6" s="180" t="s">
        <v>2</v>
      </c>
      <c r="N6" s="189" t="s">
        <v>3</v>
      </c>
      <c r="O6" s="70" t="s">
        <v>15</v>
      </c>
      <c r="P6" s="68" t="s">
        <v>16</v>
      </c>
      <c r="Q6" s="68" t="s">
        <v>15</v>
      </c>
      <c r="R6" s="68" t="s">
        <v>16</v>
      </c>
      <c r="S6" s="68" t="s">
        <v>15</v>
      </c>
      <c r="T6" s="68" t="s">
        <v>16</v>
      </c>
      <c r="U6" s="68" t="s">
        <v>15</v>
      </c>
      <c r="V6" s="68" t="s">
        <v>16</v>
      </c>
      <c r="W6" s="68" t="s">
        <v>15</v>
      </c>
      <c r="X6" s="68" t="s">
        <v>16</v>
      </c>
      <c r="Y6" s="132"/>
    </row>
    <row r="7" spans="1:25" ht="57" customHeight="1">
      <c r="A7" s="171"/>
      <c r="B7" s="172"/>
      <c r="C7" s="181"/>
      <c r="D7" s="181"/>
      <c r="E7" s="181"/>
      <c r="F7" s="183"/>
      <c r="G7" s="181"/>
      <c r="H7" s="181"/>
      <c r="I7" s="181"/>
      <c r="J7" s="183"/>
      <c r="K7" s="198"/>
      <c r="L7" s="181"/>
      <c r="M7" s="181"/>
      <c r="N7" s="190"/>
      <c r="O7" s="70" t="s">
        <v>94</v>
      </c>
      <c r="P7" s="144">
        <v>15000</v>
      </c>
      <c r="Q7" s="68" t="s">
        <v>100</v>
      </c>
      <c r="R7" s="144">
        <v>9600</v>
      </c>
      <c r="S7" s="68" t="s">
        <v>97</v>
      </c>
      <c r="T7" s="144">
        <v>18000</v>
      </c>
      <c r="U7" s="68" t="s">
        <v>93</v>
      </c>
      <c r="V7" s="144">
        <v>0</v>
      </c>
      <c r="W7" s="68" t="s">
        <v>96</v>
      </c>
      <c r="X7" s="144">
        <v>48000</v>
      </c>
      <c r="Y7" s="73" t="s">
        <v>18</v>
      </c>
    </row>
    <row r="8" spans="1:25" ht="39" customHeight="1" thickBot="1">
      <c r="A8" s="191" t="s">
        <v>179</v>
      </c>
      <c r="B8" s="192"/>
      <c r="C8" s="193"/>
      <c r="D8" s="193"/>
      <c r="E8" s="193"/>
      <c r="F8" s="194"/>
      <c r="G8" s="193"/>
      <c r="H8" s="193"/>
      <c r="I8" s="193"/>
      <c r="J8" s="194"/>
      <c r="K8" s="195"/>
      <c r="L8" s="193"/>
      <c r="M8" s="193"/>
      <c r="N8" s="196"/>
      <c r="O8" s="133" t="s">
        <v>95</v>
      </c>
      <c r="P8" s="134"/>
      <c r="Q8" s="134"/>
      <c r="R8" s="134"/>
      <c r="S8" s="134"/>
      <c r="T8" s="134"/>
      <c r="U8" s="134"/>
      <c r="V8" s="134"/>
      <c r="W8" s="134"/>
      <c r="X8" s="134"/>
      <c r="Y8" s="135">
        <f>P7+R7+T7+V7+X7</f>
        <v>90600</v>
      </c>
    </row>
    <row r="9" spans="1:25" ht="15" thickBot="1">
      <c r="A9" s="203" t="s">
        <v>135</v>
      </c>
      <c r="B9" s="204"/>
      <c r="C9" s="6"/>
      <c r="D9" s="22"/>
      <c r="E9" s="33">
        <f>SUM(E10:E12)</f>
        <v>0</v>
      </c>
      <c r="F9" s="54">
        <f>SUM(F10:F12)</f>
        <v>0</v>
      </c>
      <c r="G9" s="6">
        <f>SUM(G10:G12)</f>
        <v>33</v>
      </c>
      <c r="H9" s="22">
        <f>SUM(H10:H12)</f>
        <v>48</v>
      </c>
      <c r="I9" s="33"/>
      <c r="J9" s="42">
        <f>SUM(I10:I12)</f>
        <v>6</v>
      </c>
      <c r="K9" s="79"/>
      <c r="L9" s="77"/>
      <c r="M9" s="33">
        <f>SUM(E9+I9)</f>
        <v>0</v>
      </c>
      <c r="N9" s="80">
        <f>F9+J9</f>
        <v>6</v>
      </c>
      <c r="O9" s="69"/>
      <c r="P9" s="69"/>
      <c r="Q9" s="69"/>
      <c r="R9" s="69"/>
      <c r="S9" s="69"/>
      <c r="T9" s="69"/>
      <c r="U9" s="69"/>
      <c r="V9" s="69"/>
      <c r="W9" s="69"/>
      <c r="X9" s="69"/>
    </row>
    <row r="10" spans="1:25" ht="28.8">
      <c r="A10" s="68" t="s">
        <v>4</v>
      </c>
      <c r="B10" s="149" t="s">
        <v>138</v>
      </c>
      <c r="C10" s="7"/>
      <c r="D10" s="12"/>
      <c r="E10" s="28"/>
      <c r="F10" s="9"/>
      <c r="G10" s="7">
        <v>12</v>
      </c>
      <c r="H10" s="12">
        <v>18</v>
      </c>
      <c r="I10" s="28">
        <v>2</v>
      </c>
      <c r="J10" s="24"/>
      <c r="K10" s="81"/>
      <c r="L10" s="12"/>
      <c r="M10" s="28"/>
      <c r="N10" s="82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1:25" ht="28.8">
      <c r="A11" s="68" t="s">
        <v>4</v>
      </c>
      <c r="B11" s="150" t="s">
        <v>139</v>
      </c>
      <c r="C11" s="8"/>
      <c r="D11" s="23"/>
      <c r="E11" s="34"/>
      <c r="F11" s="9"/>
      <c r="G11" s="8">
        <v>9</v>
      </c>
      <c r="H11" s="23">
        <v>12</v>
      </c>
      <c r="I11" s="34">
        <v>2</v>
      </c>
      <c r="J11" s="24"/>
      <c r="K11" s="83"/>
      <c r="L11" s="23"/>
      <c r="M11" s="34"/>
      <c r="N11" s="82"/>
      <c r="O11" s="69"/>
      <c r="P11" s="69"/>
      <c r="Q11" s="69"/>
      <c r="R11" s="69"/>
      <c r="S11" s="69"/>
      <c r="T11" s="69"/>
      <c r="U11" s="69"/>
      <c r="V11" s="69"/>
      <c r="W11" s="69"/>
      <c r="X11" s="69"/>
    </row>
    <row r="12" spans="1:25" ht="28.8">
      <c r="A12" s="68" t="s">
        <v>4</v>
      </c>
      <c r="B12" s="150" t="s">
        <v>140</v>
      </c>
      <c r="C12" s="7"/>
      <c r="D12" s="12"/>
      <c r="E12" s="34"/>
      <c r="F12" s="9"/>
      <c r="G12" s="7">
        <v>12</v>
      </c>
      <c r="H12" s="12">
        <v>18</v>
      </c>
      <c r="I12" s="34">
        <v>2</v>
      </c>
      <c r="J12" s="24"/>
      <c r="K12" s="81"/>
      <c r="L12" s="12"/>
      <c r="M12" s="25"/>
      <c r="N12" s="82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25">
      <c r="A13" s="200" t="s">
        <v>136</v>
      </c>
      <c r="B13" s="201"/>
      <c r="C13" s="6"/>
      <c r="D13" s="22"/>
      <c r="E13" s="33">
        <f>SUM(E14:E16)</f>
        <v>0</v>
      </c>
      <c r="F13" s="55">
        <f>SUM(F14:F16)</f>
        <v>0</v>
      </c>
      <c r="G13" s="6">
        <f>SUM(G14:G16)</f>
        <v>45</v>
      </c>
      <c r="H13" s="22">
        <f>SUM(H14:H16)</f>
        <v>60</v>
      </c>
      <c r="I13" s="33"/>
      <c r="J13" s="43">
        <f>SUM(I14:I16)</f>
        <v>6</v>
      </c>
      <c r="K13" s="85"/>
      <c r="L13" s="22"/>
      <c r="M13" s="33">
        <f>E13+I13</f>
        <v>0</v>
      </c>
      <c r="N13" s="86">
        <f>F13+J13</f>
        <v>6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1:25" ht="28.8">
      <c r="A14" s="68" t="s">
        <v>4</v>
      </c>
      <c r="B14" s="151" t="s">
        <v>141</v>
      </c>
      <c r="C14" s="9"/>
      <c r="D14" s="24"/>
      <c r="E14" s="34"/>
      <c r="F14" s="9"/>
      <c r="G14" s="9">
        <v>18</v>
      </c>
      <c r="H14" s="24">
        <v>24</v>
      </c>
      <c r="I14" s="34">
        <v>2</v>
      </c>
      <c r="J14" s="24"/>
      <c r="K14" s="84"/>
      <c r="L14" s="24"/>
      <c r="M14" s="25"/>
      <c r="N14" s="82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25" ht="28.8">
      <c r="A15" s="68" t="s">
        <v>4</v>
      </c>
      <c r="B15" s="152" t="s">
        <v>142</v>
      </c>
      <c r="C15" s="9"/>
      <c r="D15" s="24"/>
      <c r="E15" s="37"/>
      <c r="F15" s="9"/>
      <c r="G15" s="9">
        <v>18</v>
      </c>
      <c r="H15" s="24">
        <v>24</v>
      </c>
      <c r="I15" s="37">
        <v>2</v>
      </c>
      <c r="J15" s="24"/>
      <c r="K15" s="84"/>
      <c r="L15" s="24"/>
      <c r="M15" s="29"/>
      <c r="N15" s="82"/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spans="1:25" ht="28.8">
      <c r="A16" s="68" t="s">
        <v>4</v>
      </c>
      <c r="B16" s="153" t="s">
        <v>143</v>
      </c>
      <c r="C16" s="9"/>
      <c r="D16" s="24"/>
      <c r="E16" s="37"/>
      <c r="F16" s="9"/>
      <c r="G16" s="9">
        <v>9</v>
      </c>
      <c r="H16" s="24">
        <v>12</v>
      </c>
      <c r="I16" s="37">
        <v>2</v>
      </c>
      <c r="J16" s="24"/>
      <c r="K16" s="84"/>
      <c r="L16" s="24"/>
      <c r="M16" s="29"/>
      <c r="N16" s="82"/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1:25">
      <c r="A17" s="200" t="s">
        <v>137</v>
      </c>
      <c r="B17" s="201"/>
      <c r="C17" s="6"/>
      <c r="D17" s="22"/>
      <c r="E17" s="33">
        <f>SUM(E22:E22)</f>
        <v>0</v>
      </c>
      <c r="F17" s="55">
        <f>SUM(F22:F22)</f>
        <v>0</v>
      </c>
      <c r="G17" s="6">
        <f>SUM(G18:G20)</f>
        <v>36</v>
      </c>
      <c r="H17" s="22">
        <f>SUM(H18:H20)</f>
        <v>36</v>
      </c>
      <c r="I17" s="33"/>
      <c r="J17" s="43">
        <f>SUM(I18:I22)</f>
        <v>6</v>
      </c>
      <c r="K17" s="85"/>
      <c r="L17" s="22"/>
      <c r="M17" s="33">
        <f>E17+I17</f>
        <v>0</v>
      </c>
      <c r="N17" s="86">
        <f>F17+J17</f>
        <v>6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5" ht="43.2">
      <c r="A18" s="68" t="s">
        <v>24</v>
      </c>
      <c r="B18" s="154" t="s">
        <v>144</v>
      </c>
      <c r="C18" s="10"/>
      <c r="D18" s="26"/>
      <c r="E18" s="29"/>
      <c r="F18" s="56"/>
      <c r="G18" s="10">
        <v>9</v>
      </c>
      <c r="H18" s="26">
        <v>12</v>
      </c>
      <c r="I18" s="29">
        <v>2</v>
      </c>
      <c r="J18" s="44"/>
      <c r="K18" s="88"/>
      <c r="L18" s="26"/>
      <c r="M18" s="29"/>
      <c r="N18" s="8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5" ht="43.2">
      <c r="A19" s="68" t="s">
        <v>24</v>
      </c>
      <c r="B19" s="154" t="s">
        <v>145</v>
      </c>
      <c r="C19" s="10"/>
      <c r="D19" s="26"/>
      <c r="E19" s="29"/>
      <c r="F19" s="56"/>
      <c r="G19" s="10">
        <v>9</v>
      </c>
      <c r="H19" s="26">
        <v>0</v>
      </c>
      <c r="I19" s="29">
        <v>1</v>
      </c>
      <c r="J19" s="44"/>
      <c r="K19" s="88"/>
      <c r="L19" s="26"/>
      <c r="M19" s="29"/>
      <c r="N19" s="89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spans="1:25" ht="43.2">
      <c r="A20" s="68" t="s">
        <v>24</v>
      </c>
      <c r="B20" s="154" t="s">
        <v>146</v>
      </c>
      <c r="C20" s="10"/>
      <c r="D20" s="26"/>
      <c r="E20" s="29"/>
      <c r="F20" s="56"/>
      <c r="G20" s="10">
        <v>18</v>
      </c>
      <c r="H20" s="26">
        <v>24</v>
      </c>
      <c r="I20" s="29">
        <v>3</v>
      </c>
      <c r="J20" s="44"/>
      <c r="K20" s="88"/>
      <c r="L20" s="26"/>
      <c r="M20" s="29"/>
      <c r="N20" s="8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1:25" ht="15" customHeight="1">
      <c r="A21" s="200" t="s">
        <v>147</v>
      </c>
      <c r="B21" s="201"/>
      <c r="C21" s="6"/>
      <c r="D21" s="22"/>
      <c r="E21" s="33">
        <f>SUM(E30:E30)</f>
        <v>0</v>
      </c>
      <c r="F21" s="55">
        <f>SUM(F30:F30)</f>
        <v>0</v>
      </c>
      <c r="G21" s="6">
        <f>SUM(G22)</f>
        <v>9</v>
      </c>
      <c r="H21" s="22">
        <f>SUM(H22)</f>
        <v>12</v>
      </c>
      <c r="I21" s="33"/>
      <c r="J21" s="43">
        <f>SUM(I22)</f>
        <v>0</v>
      </c>
      <c r="K21" s="85"/>
      <c r="L21" s="22"/>
      <c r="M21" s="33">
        <f>E21+I21</f>
        <v>0</v>
      </c>
      <c r="N21" s="86">
        <f>F21+J21</f>
        <v>0</v>
      </c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5" ht="43.2">
      <c r="A22" s="68" t="s">
        <v>24</v>
      </c>
      <c r="B22" s="154" t="s">
        <v>148</v>
      </c>
      <c r="C22" s="10"/>
      <c r="D22" s="26"/>
      <c r="E22" s="29"/>
      <c r="F22" s="56"/>
      <c r="G22" s="10">
        <v>9</v>
      </c>
      <c r="H22" s="26">
        <v>12</v>
      </c>
      <c r="I22" s="29"/>
      <c r="J22" s="44"/>
      <c r="K22" s="88"/>
      <c r="L22" s="26"/>
      <c r="M22" s="29"/>
      <c r="N22" s="89"/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spans="1:25" ht="15" customHeight="1">
      <c r="A23" s="200" t="s">
        <v>150</v>
      </c>
      <c r="B23" s="201"/>
      <c r="C23" s="6"/>
      <c r="D23" s="22"/>
      <c r="E23" s="33">
        <f>SUM(E32:E32)</f>
        <v>0</v>
      </c>
      <c r="F23" s="55">
        <f>SUM(F32:F32)</f>
        <v>0</v>
      </c>
      <c r="G23" s="6">
        <f>SUM(G24)</f>
        <v>0</v>
      </c>
      <c r="H23" s="22">
        <f>SUM(H24)</f>
        <v>21</v>
      </c>
      <c r="I23" s="33"/>
      <c r="J23" s="43">
        <f>SUM(I24)</f>
        <v>8</v>
      </c>
      <c r="K23" s="85"/>
      <c r="L23" s="22"/>
      <c r="M23" s="33">
        <f>E23+I23</f>
        <v>0</v>
      </c>
      <c r="N23" s="86">
        <f>F23+J23</f>
        <v>8</v>
      </c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1:25" ht="43.2">
      <c r="A24" s="68" t="s">
        <v>24</v>
      </c>
      <c r="B24" s="154" t="s">
        <v>149</v>
      </c>
      <c r="C24" s="10"/>
      <c r="D24" s="26"/>
      <c r="E24" s="29"/>
      <c r="F24" s="56"/>
      <c r="G24" s="10">
        <v>0</v>
      </c>
      <c r="H24" s="26">
        <v>21</v>
      </c>
      <c r="I24" s="29">
        <v>8</v>
      </c>
      <c r="J24" s="44"/>
      <c r="K24" s="88"/>
      <c r="L24" s="26"/>
      <c r="M24" s="29"/>
      <c r="N24" s="89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5" ht="15" customHeight="1">
      <c r="A25" s="200" t="s">
        <v>152</v>
      </c>
      <c r="B25" s="201"/>
      <c r="C25" s="6"/>
      <c r="D25" s="22"/>
      <c r="E25" s="33">
        <f>SUM(E34:E34)</f>
        <v>0</v>
      </c>
      <c r="F25" s="55">
        <f>SUM(F34:F34)</f>
        <v>0</v>
      </c>
      <c r="G25" s="6">
        <f>SUM(G26)</f>
        <v>18</v>
      </c>
      <c r="H25" s="22">
        <f>SUM(H26)</f>
        <v>24</v>
      </c>
      <c r="I25" s="33"/>
      <c r="J25" s="43">
        <f>SUM(I26)</f>
        <v>4</v>
      </c>
      <c r="K25" s="85"/>
      <c r="L25" s="22"/>
      <c r="M25" s="33">
        <f>E25+I25</f>
        <v>0</v>
      </c>
      <c r="N25" s="86">
        <f>F25+J25</f>
        <v>4</v>
      </c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1:25" ht="43.2">
      <c r="A26" s="68" t="s">
        <v>24</v>
      </c>
      <c r="B26" s="154" t="s">
        <v>151</v>
      </c>
      <c r="C26" s="10"/>
      <c r="D26" s="26"/>
      <c r="E26" s="29"/>
      <c r="F26" s="56"/>
      <c r="G26" s="10">
        <v>18</v>
      </c>
      <c r="H26" s="26">
        <v>24</v>
      </c>
      <c r="I26" s="29">
        <v>4</v>
      </c>
      <c r="J26" s="44"/>
      <c r="K26" s="88"/>
      <c r="L26" s="26"/>
      <c r="M26" s="29"/>
      <c r="N26" s="89"/>
      <c r="O26" s="69"/>
      <c r="P26" s="69"/>
      <c r="Q26" s="69"/>
      <c r="R26" s="69"/>
      <c r="S26" s="69"/>
      <c r="T26" s="69"/>
      <c r="U26" s="69"/>
      <c r="V26" s="69"/>
      <c r="W26" s="69"/>
      <c r="X26" s="69"/>
    </row>
    <row r="27" spans="1:25">
      <c r="A27" s="120"/>
      <c r="B27" s="121"/>
      <c r="C27" s="11"/>
      <c r="D27" s="12"/>
      <c r="E27" s="12"/>
      <c r="F27" s="7"/>
      <c r="G27" s="11"/>
      <c r="H27" s="12"/>
      <c r="I27" s="12"/>
      <c r="J27" s="12"/>
      <c r="K27" s="90"/>
      <c r="L27" s="12"/>
      <c r="M27" s="12"/>
      <c r="N27" s="91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25">
      <c r="A28" s="205" t="s">
        <v>5</v>
      </c>
      <c r="B28" s="173"/>
      <c r="C28" s="118">
        <f>SUM(C10:C12,C14:C16,C18:C20)</f>
        <v>0</v>
      </c>
      <c r="D28" s="118">
        <f>SUM(D10:D12,D14:D16,D18:D20)</f>
        <v>0</v>
      </c>
      <c r="E28" s="35"/>
      <c r="F28" s="57">
        <f>F9+F13+F17</f>
        <v>0</v>
      </c>
      <c r="G28" s="118">
        <f>SUM(G25,G23,G21,G17,G13,G9)</f>
        <v>141</v>
      </c>
      <c r="H28" s="118">
        <f>SUM(H25,H23,H21,H17,H13,H9)</f>
        <v>201</v>
      </c>
      <c r="I28" s="35">
        <f>SUM(I25,I23,I21,I17,I13,I9)</f>
        <v>0</v>
      </c>
      <c r="J28" s="45">
        <f>SUM(J25,J23,J21,J17,J13,J9)</f>
        <v>30</v>
      </c>
      <c r="K28" s="92">
        <f>SUM(K10:K12,K14:K16,K18:K20)</f>
        <v>0</v>
      </c>
      <c r="L28" s="118">
        <f>SUM(L10:L12,L14:L16,L18:L20)</f>
        <v>0</v>
      </c>
      <c r="M28" s="35"/>
      <c r="N28" s="93">
        <f>SUM(N25,N23,N21,N17,N13,N9)</f>
        <v>30</v>
      </c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5">
      <c r="A29" s="205"/>
      <c r="B29" s="173"/>
      <c r="C29" s="176">
        <f>SUM(C28:D28)</f>
        <v>0</v>
      </c>
      <c r="D29" s="199"/>
      <c r="E29" s="36"/>
      <c r="F29" s="58"/>
      <c r="G29" s="176">
        <f>SUM(G28:H28)</f>
        <v>342</v>
      </c>
      <c r="H29" s="199"/>
      <c r="I29" s="36"/>
      <c r="J29" s="46"/>
      <c r="K29" s="202">
        <f>SUM(K28:L28)</f>
        <v>0</v>
      </c>
      <c r="L29" s="199"/>
      <c r="M29" s="36"/>
      <c r="N29" s="94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5">
      <c r="A30" s="173" t="s">
        <v>6</v>
      </c>
      <c r="B30" s="208"/>
      <c r="C30" s="176"/>
      <c r="D30" s="199"/>
      <c r="E30" s="37"/>
      <c r="F30" s="59"/>
      <c r="G30" s="176"/>
      <c r="H30" s="199"/>
      <c r="I30" s="37"/>
      <c r="J30" s="47"/>
      <c r="K30" s="202"/>
      <c r="L30" s="199"/>
      <c r="M30" s="37"/>
      <c r="N30" s="95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5">
      <c r="A31" s="120"/>
      <c r="B31" s="121"/>
      <c r="C31" s="12"/>
      <c r="D31" s="12"/>
      <c r="E31" s="12"/>
      <c r="F31" s="7"/>
      <c r="G31" s="12"/>
      <c r="H31" s="12"/>
      <c r="I31" s="12"/>
      <c r="J31" s="12"/>
      <c r="K31" s="90"/>
      <c r="L31" s="12"/>
      <c r="M31" s="12"/>
      <c r="N31" s="91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5">
      <c r="A32" s="209" t="s">
        <v>178</v>
      </c>
      <c r="B32" s="209"/>
      <c r="C32" s="193"/>
      <c r="D32" s="193"/>
      <c r="E32" s="193"/>
      <c r="F32" s="193"/>
      <c r="G32" s="193"/>
      <c r="H32" s="193"/>
      <c r="I32" s="193"/>
      <c r="J32" s="194"/>
      <c r="K32" s="195"/>
      <c r="L32" s="193"/>
      <c r="M32" s="193"/>
      <c r="N32" s="196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:25">
      <c r="A33" s="200" t="s">
        <v>153</v>
      </c>
      <c r="B33" s="201"/>
      <c r="C33" s="13"/>
      <c r="D33" s="27">
        <f>D34+D35</f>
        <v>0</v>
      </c>
      <c r="E33" s="33"/>
      <c r="F33" s="60"/>
      <c r="G33" s="13">
        <f>SUM(G34:G35)</f>
        <v>18</v>
      </c>
      <c r="H33" s="27">
        <f>SUM(H34:H35)</f>
        <v>24</v>
      </c>
      <c r="I33" s="33"/>
      <c r="J33" s="48">
        <f>SUM(I34:I35)</f>
        <v>4</v>
      </c>
      <c r="K33" s="96"/>
      <c r="L33" s="27"/>
      <c r="M33" s="33">
        <f>E33+I33</f>
        <v>0</v>
      </c>
      <c r="N33" s="97">
        <f>F33+J33</f>
        <v>4</v>
      </c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:25" ht="43.2">
      <c r="A34" s="68" t="s">
        <v>24</v>
      </c>
      <c r="B34" s="155" t="s">
        <v>154</v>
      </c>
      <c r="C34" s="14"/>
      <c r="D34" s="28"/>
      <c r="E34" s="14"/>
      <c r="F34" s="28"/>
      <c r="G34" s="14">
        <v>9</v>
      </c>
      <c r="H34" s="28">
        <v>12</v>
      </c>
      <c r="I34" s="14">
        <v>2</v>
      </c>
      <c r="J34" s="32"/>
      <c r="K34" s="98"/>
      <c r="L34" s="28"/>
      <c r="M34" s="14"/>
      <c r="N34" s="9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1:25" ht="43.2">
      <c r="A35" s="68" t="s">
        <v>24</v>
      </c>
      <c r="B35" s="156" t="s">
        <v>155</v>
      </c>
      <c r="C35" s="14"/>
      <c r="D35" s="28"/>
      <c r="E35" s="14"/>
      <c r="F35" s="28"/>
      <c r="G35" s="14">
        <v>9</v>
      </c>
      <c r="H35" s="28">
        <v>12</v>
      </c>
      <c r="I35" s="14">
        <v>2</v>
      </c>
      <c r="J35" s="32"/>
      <c r="K35" s="98"/>
      <c r="L35" s="28"/>
      <c r="M35" s="14"/>
      <c r="N35" s="9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1:25">
      <c r="A36" s="200" t="s">
        <v>156</v>
      </c>
      <c r="B36" s="201"/>
      <c r="C36" s="13"/>
      <c r="D36" s="27">
        <f>D37+D39+D41</f>
        <v>0</v>
      </c>
      <c r="E36" s="33"/>
      <c r="F36" s="61"/>
      <c r="G36" s="13">
        <f>SUM(G37)</f>
        <v>0</v>
      </c>
      <c r="H36" s="27">
        <f>SUM(H37)</f>
        <v>21</v>
      </c>
      <c r="I36" s="33">
        <f>SUM(I37)</f>
        <v>0</v>
      </c>
      <c r="J36" s="49">
        <f>SUM(I37)</f>
        <v>0</v>
      </c>
      <c r="K36" s="96"/>
      <c r="L36" s="27"/>
      <c r="M36" s="33">
        <f>E36+I36</f>
        <v>0</v>
      </c>
      <c r="N36" s="102">
        <f>F36+J36</f>
        <v>0</v>
      </c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7" spans="1:25" ht="43.2">
      <c r="A37" s="68" t="s">
        <v>24</v>
      </c>
      <c r="B37" s="156" t="s">
        <v>149</v>
      </c>
      <c r="C37" s="16"/>
      <c r="D37" s="28"/>
      <c r="E37" s="32"/>
      <c r="F37" s="28"/>
      <c r="G37" s="16">
        <v>0</v>
      </c>
      <c r="H37" s="28">
        <v>21</v>
      </c>
      <c r="I37" s="32"/>
      <c r="J37" s="32"/>
      <c r="K37" s="103"/>
      <c r="L37" s="28"/>
      <c r="M37" s="32"/>
      <c r="N37" s="9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1:25">
      <c r="A38" s="200" t="s">
        <v>157</v>
      </c>
      <c r="B38" s="201"/>
      <c r="C38" s="13"/>
      <c r="D38" s="27">
        <f>D39+D42+D44</f>
        <v>0</v>
      </c>
      <c r="E38" s="33"/>
      <c r="F38" s="61"/>
      <c r="G38" s="13">
        <f>SUM(G39:G41)</f>
        <v>39</v>
      </c>
      <c r="H38" s="27">
        <f>SUM(H39:H41)</f>
        <v>54</v>
      </c>
      <c r="I38" s="33"/>
      <c r="J38" s="49">
        <f>SUM(I39:I41)</f>
        <v>7</v>
      </c>
      <c r="K38" s="96"/>
      <c r="L38" s="27"/>
      <c r="M38" s="33">
        <f>E38+I38</f>
        <v>0</v>
      </c>
      <c r="N38" s="102">
        <f>F38+J38</f>
        <v>7</v>
      </c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1:25" ht="28.8">
      <c r="A39" s="122" t="s">
        <v>4</v>
      </c>
      <c r="B39" s="157" t="s">
        <v>158</v>
      </c>
      <c r="C39" s="7"/>
      <c r="D39" s="28"/>
      <c r="E39" s="11"/>
      <c r="F39" s="25"/>
      <c r="G39" s="7">
        <v>18</v>
      </c>
      <c r="H39" s="30">
        <v>24</v>
      </c>
      <c r="I39" s="11">
        <v>3</v>
      </c>
      <c r="J39" s="11"/>
      <c r="K39" s="81"/>
      <c r="L39" s="30"/>
      <c r="M39" s="11"/>
      <c r="N39" s="87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1:25" ht="28.8">
      <c r="A40" s="122" t="s">
        <v>4</v>
      </c>
      <c r="B40" s="157" t="s">
        <v>159</v>
      </c>
      <c r="C40" s="17"/>
      <c r="D40" s="28"/>
      <c r="E40" s="38"/>
      <c r="F40" s="34"/>
      <c r="G40" s="17">
        <v>12</v>
      </c>
      <c r="H40" s="31">
        <v>18</v>
      </c>
      <c r="I40" s="38">
        <v>2</v>
      </c>
      <c r="J40" s="38"/>
      <c r="K40" s="104"/>
      <c r="L40" s="31"/>
      <c r="M40" s="38"/>
      <c r="N40" s="105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1:25" ht="28.8">
      <c r="A41" s="122" t="s">
        <v>4</v>
      </c>
      <c r="B41" s="157" t="s">
        <v>160</v>
      </c>
      <c r="C41" s="17"/>
      <c r="D41" s="28"/>
      <c r="E41" s="38"/>
      <c r="F41" s="34"/>
      <c r="G41" s="17">
        <v>9</v>
      </c>
      <c r="H41" s="31">
        <v>12</v>
      </c>
      <c r="I41" s="38">
        <v>2</v>
      </c>
      <c r="J41" s="38"/>
      <c r="K41" s="104"/>
      <c r="L41" s="31"/>
      <c r="M41" s="38"/>
      <c r="N41" s="105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1:25">
      <c r="A42" s="200" t="s">
        <v>163</v>
      </c>
      <c r="B42" s="201"/>
      <c r="C42" s="6"/>
      <c r="D42" s="22">
        <f>D44+D45+D46+D47</f>
        <v>0</v>
      </c>
      <c r="E42" s="33"/>
      <c r="F42" s="61"/>
      <c r="G42" s="6">
        <f>SUM(G43:G44)</f>
        <v>27</v>
      </c>
      <c r="H42" s="22">
        <f>SUM(H43:H44)</f>
        <v>36</v>
      </c>
      <c r="I42" s="33"/>
      <c r="J42" s="49">
        <f>SUM(I43:I44)</f>
        <v>5</v>
      </c>
      <c r="K42" s="85"/>
      <c r="L42" s="22"/>
      <c r="M42" s="33">
        <f>E42+I42</f>
        <v>0</v>
      </c>
      <c r="N42" s="102">
        <f>F42+J42</f>
        <v>5</v>
      </c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:25" ht="43.2">
      <c r="A43" s="68" t="s">
        <v>24</v>
      </c>
      <c r="B43" s="155" t="s">
        <v>161</v>
      </c>
      <c r="C43" s="14"/>
      <c r="D43" s="32"/>
      <c r="E43" s="28"/>
      <c r="F43" s="62"/>
      <c r="G43" s="14">
        <v>9</v>
      </c>
      <c r="H43" s="32">
        <v>12</v>
      </c>
      <c r="I43" s="28">
        <v>2</v>
      </c>
      <c r="J43" s="50"/>
      <c r="K43" s="98"/>
      <c r="L43" s="32"/>
      <c r="M43" s="28"/>
      <c r="N43" s="106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:25" ht="43.2">
      <c r="A44" s="68" t="s">
        <v>24</v>
      </c>
      <c r="B44" s="151" t="s">
        <v>162</v>
      </c>
      <c r="C44" s="14"/>
      <c r="D44" s="32"/>
      <c r="E44" s="28"/>
      <c r="F44" s="62"/>
      <c r="G44" s="14">
        <v>18</v>
      </c>
      <c r="H44" s="32">
        <v>24</v>
      </c>
      <c r="I44" s="28">
        <v>3</v>
      </c>
      <c r="J44" s="50"/>
      <c r="K44" s="98"/>
      <c r="L44" s="32"/>
      <c r="M44" s="28"/>
      <c r="N44" s="106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1:25">
      <c r="A45" s="200" t="s">
        <v>165</v>
      </c>
      <c r="B45" s="201"/>
      <c r="C45" s="6"/>
      <c r="D45" s="22">
        <f>D46+D47+D54+D55</f>
        <v>0</v>
      </c>
      <c r="E45" s="33"/>
      <c r="F45" s="61"/>
      <c r="G45" s="6">
        <f>SUM(G46:G47)</f>
        <v>18</v>
      </c>
      <c r="H45" s="22">
        <f>SUM(H46:H47)</f>
        <v>24</v>
      </c>
      <c r="I45" s="33"/>
      <c r="J45" s="49">
        <f>SUM(I46:I47)</f>
        <v>5</v>
      </c>
      <c r="K45" s="85"/>
      <c r="L45" s="22"/>
      <c r="M45" s="33">
        <f>E45+I45</f>
        <v>0</v>
      </c>
      <c r="N45" s="102">
        <f>F45+J45</f>
        <v>5</v>
      </c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spans="1:25" ht="43.2">
      <c r="A46" s="68" t="s">
        <v>24</v>
      </c>
      <c r="B46" s="155" t="s">
        <v>164</v>
      </c>
      <c r="C46" s="14"/>
      <c r="D46" s="32"/>
      <c r="E46" s="28"/>
      <c r="F46" s="62"/>
      <c r="G46" s="14">
        <v>9</v>
      </c>
      <c r="H46" s="32">
        <v>12</v>
      </c>
      <c r="I46" s="28">
        <v>2</v>
      </c>
      <c r="J46" s="50"/>
      <c r="K46" s="98"/>
      <c r="L46" s="32"/>
      <c r="M46" s="28"/>
      <c r="N46" s="106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spans="1:25" ht="43.2">
      <c r="A47" s="68" t="s">
        <v>24</v>
      </c>
      <c r="B47" s="155" t="s">
        <v>148</v>
      </c>
      <c r="C47" s="18"/>
      <c r="D47" s="18"/>
      <c r="E47" s="29"/>
      <c r="F47" s="10"/>
      <c r="G47" s="18">
        <v>9</v>
      </c>
      <c r="H47" s="18">
        <v>12</v>
      </c>
      <c r="I47" s="29">
        <v>3</v>
      </c>
      <c r="J47" s="26"/>
      <c r="K47" s="100"/>
      <c r="L47" s="18"/>
      <c r="M47" s="29"/>
      <c r="N47" s="107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spans="1:25">
      <c r="A48" s="200" t="s">
        <v>169</v>
      </c>
      <c r="B48" s="201"/>
      <c r="C48" s="13"/>
      <c r="D48" s="27">
        <f>SUM(D49:D51)</f>
        <v>0</v>
      </c>
      <c r="E48" s="33"/>
      <c r="F48" s="61"/>
      <c r="G48" s="13">
        <f>SUM(G49:G51)</f>
        <v>27</v>
      </c>
      <c r="H48" s="27">
        <f>SUM(H49:H51)</f>
        <v>36</v>
      </c>
      <c r="I48" s="33"/>
      <c r="J48" s="49">
        <f>SUM(I49:I51)</f>
        <v>5</v>
      </c>
      <c r="K48" s="96"/>
      <c r="L48" s="27"/>
      <c r="M48" s="33">
        <f>E48+I48</f>
        <v>0</v>
      </c>
      <c r="N48" s="102">
        <f>F48+J48</f>
        <v>5</v>
      </c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spans="1:25" ht="28.8">
      <c r="A49" s="122" t="s">
        <v>4</v>
      </c>
      <c r="B49" s="158" t="s">
        <v>170</v>
      </c>
      <c r="C49" s="7"/>
      <c r="D49" s="28"/>
      <c r="E49" s="11"/>
      <c r="F49" s="25"/>
      <c r="G49" s="7">
        <v>9</v>
      </c>
      <c r="H49" s="30">
        <v>12</v>
      </c>
      <c r="I49" s="11">
        <v>2</v>
      </c>
      <c r="J49" s="11"/>
      <c r="K49" s="81"/>
      <c r="L49" s="30"/>
      <c r="M49" s="11"/>
      <c r="N49" s="87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spans="1:25" ht="28.8">
      <c r="A50" s="122" t="s">
        <v>4</v>
      </c>
      <c r="B50" s="158" t="s">
        <v>171</v>
      </c>
      <c r="C50" s="17"/>
      <c r="D50" s="28"/>
      <c r="E50" s="38"/>
      <c r="F50" s="34"/>
      <c r="G50" s="7">
        <v>9</v>
      </c>
      <c r="H50" s="30">
        <v>12</v>
      </c>
      <c r="I50" s="38">
        <v>1</v>
      </c>
      <c r="J50" s="38"/>
      <c r="K50" s="104"/>
      <c r="L50" s="31"/>
      <c r="M50" s="38"/>
      <c r="N50" s="105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spans="1:25" ht="28.8">
      <c r="A51" s="122" t="s">
        <v>4</v>
      </c>
      <c r="B51" s="158" t="s">
        <v>172</v>
      </c>
      <c r="C51" s="17"/>
      <c r="D51" s="28"/>
      <c r="E51" s="38"/>
      <c r="F51" s="34"/>
      <c r="G51" s="7">
        <v>9</v>
      </c>
      <c r="H51" s="30">
        <v>12</v>
      </c>
      <c r="I51" s="38">
        <v>2</v>
      </c>
      <c r="J51" s="38"/>
      <c r="K51" s="104"/>
      <c r="L51" s="31"/>
      <c r="M51" s="38"/>
      <c r="N51" s="105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spans="1:25">
      <c r="A52" s="200" t="s">
        <v>167</v>
      </c>
      <c r="B52" s="201"/>
      <c r="C52" s="13"/>
      <c r="D52" s="27">
        <f>D53+D54+D56</f>
        <v>0</v>
      </c>
      <c r="E52" s="33"/>
      <c r="F52" s="61"/>
      <c r="G52" s="13">
        <f>SUM(G53)</f>
        <v>18</v>
      </c>
      <c r="H52" s="27">
        <f>SUM(H53)</f>
        <v>24</v>
      </c>
      <c r="I52" s="33"/>
      <c r="J52" s="49">
        <f>SUM(I53)</f>
        <v>4</v>
      </c>
      <c r="K52" s="96"/>
      <c r="L52" s="27"/>
      <c r="M52" s="33">
        <f>E52+I52</f>
        <v>0</v>
      </c>
      <c r="N52" s="102">
        <f>F52+J52</f>
        <v>4</v>
      </c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spans="1:25" ht="43.2">
      <c r="A53" s="68" t="s">
        <v>24</v>
      </c>
      <c r="B53" s="156" t="s">
        <v>168</v>
      </c>
      <c r="C53" s="16"/>
      <c r="D53" s="28"/>
      <c r="E53" s="32"/>
      <c r="F53" s="28"/>
      <c r="G53" s="16">
        <v>18</v>
      </c>
      <c r="H53" s="28">
        <v>24</v>
      </c>
      <c r="I53" s="32">
        <v>4</v>
      </c>
      <c r="J53" s="32"/>
      <c r="K53" s="103"/>
      <c r="L53" s="28"/>
      <c r="M53" s="32"/>
      <c r="N53" s="9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spans="1:25">
      <c r="A54" s="200" t="s">
        <v>166</v>
      </c>
      <c r="B54" s="201"/>
      <c r="C54" s="6"/>
      <c r="D54" s="22">
        <f>D55</f>
        <v>0</v>
      </c>
      <c r="E54" s="33"/>
      <c r="F54" s="61"/>
      <c r="G54" s="6"/>
      <c r="H54" s="22"/>
      <c r="I54" s="33"/>
      <c r="J54" s="49">
        <f>SUM(I55)</f>
        <v>0</v>
      </c>
      <c r="K54" s="85"/>
      <c r="L54" s="22"/>
      <c r="M54" s="33">
        <f>E54+I54</f>
        <v>0</v>
      </c>
      <c r="N54" s="102">
        <f>F54+J54</f>
        <v>0</v>
      </c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spans="1:25" ht="43.2">
      <c r="A55" s="68" t="s">
        <v>24</v>
      </c>
      <c r="B55" s="4"/>
      <c r="C55" s="18"/>
      <c r="D55" s="18"/>
      <c r="E55" s="29"/>
      <c r="F55" s="10"/>
      <c r="G55" s="18"/>
      <c r="H55" s="18"/>
      <c r="I55" s="29"/>
      <c r="J55" s="26"/>
      <c r="K55" s="100"/>
      <c r="L55" s="18"/>
      <c r="M55" s="29"/>
      <c r="N55" s="107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spans="1:25">
      <c r="A56" s="123"/>
      <c r="B56" s="124"/>
      <c r="C56" s="11"/>
      <c r="D56" s="12"/>
      <c r="E56" s="12"/>
      <c r="F56" s="7"/>
      <c r="G56" s="11"/>
      <c r="H56" s="12"/>
      <c r="I56" s="12"/>
      <c r="J56" s="12"/>
      <c r="K56" s="90"/>
      <c r="L56" s="12"/>
      <c r="M56" s="12"/>
      <c r="N56" s="91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spans="1:25">
      <c r="A57" s="167" t="s">
        <v>7</v>
      </c>
      <c r="B57" s="216"/>
      <c r="C57" s="19">
        <f>SUM(C46:C47,C37:C41,C35:C35)</f>
        <v>0</v>
      </c>
      <c r="D57" s="19">
        <f>SUM(D46:D47,D37:D41,D35:D35)</f>
        <v>0</v>
      </c>
      <c r="E57" s="39"/>
      <c r="F57" s="63">
        <f>SUM(F33:F55)</f>
        <v>0</v>
      </c>
      <c r="G57" s="19">
        <f>SUM(G52,G48,G45,G42,G38,G36,G33)</f>
        <v>147</v>
      </c>
      <c r="H57" s="19">
        <f>SUM(H52,H48,H45,H42,H38,H36,H33)</f>
        <v>219</v>
      </c>
      <c r="I57" s="39">
        <f>SUM(I54,I52,I48,I45,I42,I38,I36,I33)</f>
        <v>0</v>
      </c>
      <c r="J57" s="51">
        <f>SUM(J54,J52,J48,J45,J42,J38,J36,J33)</f>
        <v>30</v>
      </c>
      <c r="K57" s="108">
        <f>G57+C57</f>
        <v>147</v>
      </c>
      <c r="L57" s="19">
        <f>H57+D57</f>
        <v>219</v>
      </c>
      <c r="M57" s="39"/>
      <c r="N57" s="63">
        <f>SUM(N33:N55)</f>
        <v>30</v>
      </c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spans="1:25">
      <c r="A58" s="171"/>
      <c r="B58" s="217"/>
      <c r="C58" s="218">
        <f>SUM(C57:D57)</f>
        <v>0</v>
      </c>
      <c r="D58" s="207"/>
      <c r="E58" s="117"/>
      <c r="F58" s="58"/>
      <c r="G58" s="218">
        <f>SUM(G57:H57)</f>
        <v>366</v>
      </c>
      <c r="H58" s="207"/>
      <c r="I58" s="117"/>
      <c r="J58" s="46"/>
      <c r="K58" s="206">
        <f>SUM(K57:L57)</f>
        <v>366</v>
      </c>
      <c r="L58" s="207"/>
      <c r="M58" s="117"/>
      <c r="N58" s="94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spans="1:25">
      <c r="A59" s="173" t="s">
        <v>6</v>
      </c>
      <c r="B59" s="208"/>
      <c r="C59" s="218"/>
      <c r="D59" s="207"/>
      <c r="E59" s="40"/>
      <c r="F59" s="64"/>
      <c r="G59" s="218"/>
      <c r="H59" s="207"/>
      <c r="I59" s="40"/>
      <c r="J59" s="52"/>
      <c r="K59" s="206"/>
      <c r="L59" s="207"/>
      <c r="M59" s="40"/>
      <c r="N59" s="110"/>
    </row>
    <row r="60" spans="1:25">
      <c r="A60" s="125"/>
      <c r="B60" s="126"/>
      <c r="C60" s="20"/>
      <c r="D60" s="20"/>
      <c r="E60" s="20"/>
      <c r="F60" s="65"/>
      <c r="G60" s="20"/>
      <c r="H60" s="20"/>
      <c r="I60" s="20"/>
      <c r="J60" s="20"/>
      <c r="K60" s="111"/>
      <c r="L60" s="20"/>
      <c r="M60" s="20"/>
      <c r="N60" s="112"/>
    </row>
    <row r="61" spans="1:25" ht="15" thickBot="1">
      <c r="A61" s="169" t="s">
        <v>8</v>
      </c>
      <c r="B61" s="210"/>
      <c r="C61" s="21">
        <f>C57+C28</f>
        <v>0</v>
      </c>
      <c r="D61" s="21">
        <f>D57+D28</f>
        <v>0</v>
      </c>
      <c r="E61" s="41"/>
      <c r="F61" s="66">
        <f>F28+F57</f>
        <v>0</v>
      </c>
      <c r="G61" s="21">
        <f>G57+G28</f>
        <v>288</v>
      </c>
      <c r="H61" s="21">
        <f>H57+H28</f>
        <v>420</v>
      </c>
      <c r="I61" s="41">
        <f>SUM(I57,I28)</f>
        <v>0</v>
      </c>
      <c r="J61" s="53">
        <f>J28+J57</f>
        <v>60</v>
      </c>
      <c r="K61" s="21">
        <f>K57+K28</f>
        <v>147</v>
      </c>
      <c r="L61" s="21">
        <f>L57+L28</f>
        <v>219</v>
      </c>
      <c r="M61" s="41"/>
      <c r="N61" s="113">
        <f>N28+N57</f>
        <v>60</v>
      </c>
    </row>
    <row r="62" spans="1:25" ht="15" thickBot="1">
      <c r="A62" s="171"/>
      <c r="B62" s="211"/>
      <c r="C62" s="212">
        <f>SUM(C61:D61)</f>
        <v>0</v>
      </c>
      <c r="D62" s="213"/>
      <c r="E62" s="20"/>
      <c r="F62" s="65"/>
      <c r="G62" s="212">
        <f>SUM(G61:H61)</f>
        <v>708</v>
      </c>
      <c r="H62" s="213"/>
      <c r="I62" s="20"/>
      <c r="J62" s="20"/>
      <c r="K62" s="214">
        <f>SUM(K61:L61)</f>
        <v>366</v>
      </c>
      <c r="L62" s="215"/>
      <c r="M62" s="114"/>
      <c r="N62" s="115"/>
    </row>
  </sheetData>
  <mergeCells count="69">
    <mergeCell ref="A61:B62"/>
    <mergeCell ref="C62:D62"/>
    <mergeCell ref="G62:H62"/>
    <mergeCell ref="K62:L62"/>
    <mergeCell ref="G58:H58"/>
    <mergeCell ref="K58:L58"/>
    <mergeCell ref="A59:B59"/>
    <mergeCell ref="C59:D59"/>
    <mergeCell ref="G59:H59"/>
    <mergeCell ref="K59:L59"/>
    <mergeCell ref="C58:D58"/>
    <mergeCell ref="A54:B54"/>
    <mergeCell ref="A57:B58"/>
    <mergeCell ref="A52:B52"/>
    <mergeCell ref="A32:B32"/>
    <mergeCell ref="C32:F32"/>
    <mergeCell ref="A45:B45"/>
    <mergeCell ref="A38:B38"/>
    <mergeCell ref="A48:B48"/>
    <mergeCell ref="A33:B33"/>
    <mergeCell ref="A36:B36"/>
    <mergeCell ref="A42:B42"/>
    <mergeCell ref="G32:J32"/>
    <mergeCell ref="K32:N32"/>
    <mergeCell ref="A9:B9"/>
    <mergeCell ref="A13:B13"/>
    <mergeCell ref="A17:B17"/>
    <mergeCell ref="A28:B29"/>
    <mergeCell ref="C29:D29"/>
    <mergeCell ref="G29:H29"/>
    <mergeCell ref="K29:L29"/>
    <mergeCell ref="A30:B30"/>
    <mergeCell ref="C30:D30"/>
    <mergeCell ref="G30:H30"/>
    <mergeCell ref="K30:L30"/>
    <mergeCell ref="A21:B21"/>
    <mergeCell ref="A23:B23"/>
    <mergeCell ref="A25:B25"/>
    <mergeCell ref="K6:K7"/>
    <mergeCell ref="L6:L7"/>
    <mergeCell ref="M6:M7"/>
    <mergeCell ref="N6:N7"/>
    <mergeCell ref="A8:B8"/>
    <mergeCell ref="C8:F8"/>
    <mergeCell ref="G8:J8"/>
    <mergeCell ref="K8:N8"/>
    <mergeCell ref="U5:V5"/>
    <mergeCell ref="W5:X5"/>
    <mergeCell ref="C6:C7"/>
    <mergeCell ref="D6:D7"/>
    <mergeCell ref="E6:E7"/>
    <mergeCell ref="F6:F7"/>
    <mergeCell ref="G6:G7"/>
    <mergeCell ref="H6:H7"/>
    <mergeCell ref="I6:I7"/>
    <mergeCell ref="J6:J7"/>
    <mergeCell ref="G5:H5"/>
    <mergeCell ref="I5:J5"/>
    <mergeCell ref="K5:N5"/>
    <mergeCell ref="O5:P5"/>
    <mergeCell ref="Q5:R5"/>
    <mergeCell ref="S5:T5"/>
    <mergeCell ref="A2:F2"/>
    <mergeCell ref="A3:B3"/>
    <mergeCell ref="C3:F3"/>
    <mergeCell ref="A4:B4"/>
    <mergeCell ref="A5:B7"/>
    <mergeCell ref="C5:D5"/>
    <mergeCell ref="E5:F5"/>
  </mergeCells>
  <conditionalFormatting sqref="F61">
    <cfRule type="cellIs" dxfId="17" priority="7" operator="notEqual">
      <formula>60</formula>
    </cfRule>
  </conditionalFormatting>
  <conditionalFormatting sqref="F28">
    <cfRule type="cellIs" dxfId="16" priority="9" operator="notEqual">
      <formula>30</formula>
    </cfRule>
  </conditionalFormatting>
  <conditionalFormatting sqref="F57">
    <cfRule type="cellIs" dxfId="15" priority="8" operator="notEqual">
      <formula>30</formula>
    </cfRule>
  </conditionalFormatting>
  <conditionalFormatting sqref="J61">
    <cfRule type="cellIs" dxfId="14" priority="4" operator="notEqual">
      <formula>60</formula>
    </cfRule>
  </conditionalFormatting>
  <conditionalFormatting sqref="J28">
    <cfRule type="cellIs" dxfId="13" priority="6" operator="notEqual">
      <formula>30</formula>
    </cfRule>
  </conditionalFormatting>
  <conditionalFormatting sqref="J57">
    <cfRule type="cellIs" dxfId="12" priority="5" operator="notEqual">
      <formula>30</formula>
    </cfRule>
  </conditionalFormatting>
  <conditionalFormatting sqref="N61">
    <cfRule type="cellIs" dxfId="11" priority="2" operator="notEqual">
      <formula>60</formula>
    </cfRule>
  </conditionalFormatting>
  <conditionalFormatting sqref="N28">
    <cfRule type="cellIs" dxfId="10" priority="3" operator="notEqual">
      <formula>30</formula>
    </cfRule>
  </conditionalFormatting>
  <conditionalFormatting sqref="N57">
    <cfRule type="cellIs" dxfId="9" priority="1" operator="notEqual">
      <formula>30</formula>
    </cfRule>
  </conditionalFormatting>
  <dataValidations count="1">
    <dataValidation type="list" allowBlank="1" showInputMessage="1" sqref="A2:A4 A8:B9 A36:B36 A10:A12 A13:B13 A52:B52 A55 A45:B45 A32:B33 A34:A35 A17:B17 A39:A41 A18:A26 A54:B54 A43:A44 A42:B42 A37 A38:B38 A46:A47 A48:B48 A49:A51 A53 A14:A16" xr:uid="{00000000-0002-0000-0100-000000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7"/>
  <sheetViews>
    <sheetView tabSelected="1" workbookViewId="0">
      <selection activeCell="G6" sqref="G6:G7"/>
    </sheetView>
  </sheetViews>
  <sheetFormatPr baseColWidth="10" defaultRowHeight="14.4"/>
  <cols>
    <col min="2" max="2" width="62.44140625" style="138" customWidth="1"/>
    <col min="3" max="3" width="8.109375" customWidth="1"/>
    <col min="4" max="4" width="7.109375" customWidth="1"/>
    <col min="5" max="5" width="8" customWidth="1"/>
    <col min="6" max="6" width="8.33203125" customWidth="1"/>
    <col min="7" max="7" width="7.6640625" customWidth="1"/>
    <col min="8" max="8" width="8.44140625" customWidth="1"/>
    <col min="9" max="9" width="7.6640625" customWidth="1"/>
    <col min="10" max="10" width="8.44140625" customWidth="1"/>
    <col min="11" max="11" width="6.6640625" customWidth="1"/>
    <col min="12" max="12" width="8.88671875" customWidth="1"/>
    <col min="13" max="13" width="8.6640625" customWidth="1"/>
    <col min="14" max="14" width="7.33203125" customWidth="1"/>
    <col min="15" max="15" width="23.44140625" customWidth="1"/>
    <col min="16" max="16" width="21" customWidth="1"/>
  </cols>
  <sheetData>
    <row r="1" spans="1:25" ht="15" customHeight="1" thickBot="1"/>
    <row r="2" spans="1:25">
      <c r="A2" s="221" t="s">
        <v>26</v>
      </c>
      <c r="B2" s="222"/>
      <c r="C2" s="223"/>
      <c r="D2" s="222"/>
      <c r="E2" s="222"/>
      <c r="F2" s="224"/>
    </row>
    <row r="3" spans="1:25" ht="15" customHeight="1" thickBot="1">
      <c r="A3" s="225" t="s">
        <v>19</v>
      </c>
      <c r="B3" s="164"/>
      <c r="C3" s="165" t="s">
        <v>25</v>
      </c>
      <c r="D3" s="166"/>
      <c r="E3" s="166"/>
      <c r="F3" s="228"/>
    </row>
    <row r="4" spans="1:25" ht="15" customHeight="1" thickBot="1">
      <c r="A4" s="226" t="s">
        <v>20</v>
      </c>
      <c r="B4" s="227"/>
      <c r="C4" s="127"/>
      <c r="D4" s="128"/>
      <c r="E4" s="128"/>
      <c r="F4" s="129"/>
    </row>
    <row r="5" spans="1:25" ht="36" customHeight="1">
      <c r="A5" s="169" t="s">
        <v>10</v>
      </c>
      <c r="B5" s="170"/>
      <c r="C5" s="171" t="s">
        <v>21</v>
      </c>
      <c r="D5" s="172"/>
      <c r="E5" s="181"/>
      <c r="F5" s="183"/>
      <c r="G5" s="173" t="s">
        <v>22</v>
      </c>
      <c r="H5" s="174"/>
      <c r="I5" s="175"/>
      <c r="J5" s="176"/>
      <c r="K5" s="184" t="s">
        <v>23</v>
      </c>
      <c r="L5" s="185"/>
      <c r="M5" s="186"/>
      <c r="N5" s="187"/>
      <c r="O5" s="229" t="s">
        <v>11</v>
      </c>
      <c r="P5" s="219"/>
      <c r="Q5" s="177" t="s">
        <v>17</v>
      </c>
      <c r="R5" s="219"/>
      <c r="S5" s="177" t="s">
        <v>12</v>
      </c>
      <c r="T5" s="219"/>
      <c r="U5" s="177" t="s">
        <v>13</v>
      </c>
      <c r="V5" s="219"/>
      <c r="W5" s="177" t="s">
        <v>14</v>
      </c>
      <c r="X5" s="219"/>
      <c r="Y5" s="131"/>
    </row>
    <row r="6" spans="1:25" ht="34.5" customHeight="1">
      <c r="A6" s="169"/>
      <c r="B6" s="170"/>
      <c r="C6" s="180" t="s">
        <v>0</v>
      </c>
      <c r="D6" s="180" t="s">
        <v>1</v>
      </c>
      <c r="E6" s="180" t="s">
        <v>2</v>
      </c>
      <c r="F6" s="182" t="s">
        <v>3</v>
      </c>
      <c r="G6" s="180" t="s">
        <v>0</v>
      </c>
      <c r="H6" s="180" t="s">
        <v>1</v>
      </c>
      <c r="I6" s="180" t="s">
        <v>2</v>
      </c>
      <c r="J6" s="182" t="s">
        <v>3</v>
      </c>
      <c r="K6" s="197" t="s">
        <v>0</v>
      </c>
      <c r="L6" s="180" t="s">
        <v>1</v>
      </c>
      <c r="M6" s="180" t="s">
        <v>2</v>
      </c>
      <c r="N6" s="189" t="s">
        <v>3</v>
      </c>
      <c r="O6" s="70" t="s">
        <v>15</v>
      </c>
      <c r="P6" s="68" t="s">
        <v>16</v>
      </c>
      <c r="Q6" s="68" t="s">
        <v>15</v>
      </c>
      <c r="R6" s="68" t="s">
        <v>16</v>
      </c>
      <c r="S6" s="68" t="s">
        <v>15</v>
      </c>
      <c r="T6" s="68" t="s">
        <v>16</v>
      </c>
      <c r="U6" s="68" t="s">
        <v>15</v>
      </c>
      <c r="V6" s="68" t="s">
        <v>16</v>
      </c>
      <c r="W6" s="68" t="s">
        <v>15</v>
      </c>
      <c r="X6" s="68" t="s">
        <v>16</v>
      </c>
      <c r="Y6" s="132"/>
    </row>
    <row r="7" spans="1:25" ht="57" customHeight="1">
      <c r="A7" s="171"/>
      <c r="B7" s="172"/>
      <c r="C7" s="181"/>
      <c r="D7" s="181"/>
      <c r="E7" s="181"/>
      <c r="F7" s="183"/>
      <c r="G7" s="181"/>
      <c r="H7" s="181"/>
      <c r="I7" s="181"/>
      <c r="J7" s="183"/>
      <c r="K7" s="198"/>
      <c r="L7" s="181"/>
      <c r="M7" s="181"/>
      <c r="N7" s="190"/>
      <c r="O7" s="70" t="s">
        <v>94</v>
      </c>
      <c r="P7" s="144">
        <v>15000</v>
      </c>
      <c r="Q7" s="68" t="s">
        <v>100</v>
      </c>
      <c r="R7" s="144">
        <v>9600</v>
      </c>
      <c r="S7" s="68" t="s">
        <v>97</v>
      </c>
      <c r="T7" s="144">
        <v>18000</v>
      </c>
      <c r="U7" s="68" t="s">
        <v>93</v>
      </c>
      <c r="V7" s="144">
        <v>0</v>
      </c>
      <c r="W7" s="68" t="s">
        <v>96</v>
      </c>
      <c r="X7" s="144">
        <v>48000</v>
      </c>
      <c r="Y7" s="73" t="s">
        <v>18</v>
      </c>
    </row>
    <row r="8" spans="1:25" ht="68.400000000000006" customHeight="1" thickBot="1">
      <c r="A8" s="191" t="s">
        <v>177</v>
      </c>
      <c r="B8" s="192"/>
      <c r="C8" s="193"/>
      <c r="D8" s="193"/>
      <c r="E8" s="193"/>
      <c r="F8" s="194"/>
      <c r="G8" s="193"/>
      <c r="H8" s="193"/>
      <c r="I8" s="193"/>
      <c r="J8" s="194"/>
      <c r="K8" s="195"/>
      <c r="L8" s="193"/>
      <c r="M8" s="193"/>
      <c r="N8" s="196"/>
      <c r="O8" s="133" t="s">
        <v>95</v>
      </c>
      <c r="P8" s="134"/>
      <c r="Q8" s="134"/>
      <c r="R8" s="134"/>
      <c r="S8" s="134"/>
      <c r="T8" s="134"/>
      <c r="U8" s="134"/>
      <c r="V8" s="134"/>
      <c r="W8" s="134"/>
      <c r="X8" s="134"/>
      <c r="Y8" s="135">
        <f>P7+R7+T7+V7+X7</f>
        <v>90600</v>
      </c>
    </row>
    <row r="9" spans="1:25">
      <c r="A9" s="203" t="s">
        <v>34</v>
      </c>
      <c r="B9" s="204"/>
      <c r="C9" s="136">
        <f>C10+C11+C12</f>
        <v>36</v>
      </c>
      <c r="D9" s="136">
        <f>D10+D11+D12</f>
        <v>48</v>
      </c>
      <c r="E9" s="33"/>
      <c r="F9" s="54">
        <f>SUM(E10:E12)</f>
        <v>6</v>
      </c>
      <c r="G9" s="6"/>
      <c r="H9" s="22"/>
      <c r="I9" s="33">
        <f>SUM(I10:I12)</f>
        <v>0</v>
      </c>
      <c r="J9" s="42">
        <f>SUM(J10:J12)</f>
        <v>0</v>
      </c>
      <c r="K9" s="116">
        <f>G9+C9</f>
        <v>36</v>
      </c>
      <c r="L9" s="116">
        <f>H9+D9</f>
        <v>48</v>
      </c>
      <c r="M9" s="33">
        <f>SUM(E9+I9)</f>
        <v>0</v>
      </c>
      <c r="N9" s="80">
        <f>F9+J9</f>
        <v>6</v>
      </c>
      <c r="O9" s="69"/>
      <c r="P9" s="69"/>
      <c r="Q9" s="69"/>
    </row>
    <row r="10" spans="1:25" ht="28.8">
      <c r="A10" s="68" t="s">
        <v>4</v>
      </c>
      <c r="B10" s="139" t="s">
        <v>27</v>
      </c>
      <c r="C10" s="7">
        <v>12</v>
      </c>
      <c r="D10" s="12">
        <v>16</v>
      </c>
      <c r="E10" s="9">
        <v>2</v>
      </c>
      <c r="G10" s="7"/>
      <c r="H10" s="12"/>
      <c r="I10" s="28"/>
      <c r="J10" s="24"/>
      <c r="K10" s="81"/>
      <c r="L10" s="12"/>
      <c r="M10" s="28"/>
      <c r="N10" s="82"/>
      <c r="O10" s="69"/>
      <c r="P10" s="69"/>
      <c r="Q10" s="145" t="s">
        <v>99</v>
      </c>
      <c r="T10" s="145" t="s">
        <v>99</v>
      </c>
    </row>
    <row r="11" spans="1:25" ht="28.8">
      <c r="A11" s="68" t="s">
        <v>4</v>
      </c>
      <c r="B11" s="140" t="s">
        <v>28</v>
      </c>
      <c r="C11" s="7">
        <v>12</v>
      </c>
      <c r="D11" s="12">
        <v>16</v>
      </c>
      <c r="E11" s="9">
        <v>2</v>
      </c>
      <c r="G11" s="8"/>
      <c r="H11" s="23"/>
      <c r="I11" s="34"/>
      <c r="J11" s="24"/>
      <c r="K11" s="83"/>
      <c r="L11" s="23"/>
      <c r="M11" s="34"/>
      <c r="N11" s="82"/>
      <c r="O11" s="69"/>
      <c r="P11" s="69"/>
      <c r="Q11" s="145" t="s">
        <v>99</v>
      </c>
      <c r="T11" s="145" t="s">
        <v>99</v>
      </c>
    </row>
    <row r="12" spans="1:25" ht="28.8">
      <c r="A12" s="68" t="s">
        <v>4</v>
      </c>
      <c r="B12" s="130" t="s">
        <v>29</v>
      </c>
      <c r="C12" s="7">
        <v>12</v>
      </c>
      <c r="D12" s="12">
        <v>16</v>
      </c>
      <c r="E12" s="9">
        <v>2</v>
      </c>
      <c r="G12" s="7"/>
      <c r="H12" s="12"/>
      <c r="I12" s="25"/>
      <c r="J12" s="24"/>
      <c r="K12" s="81"/>
      <c r="L12" s="12"/>
      <c r="M12" s="25"/>
      <c r="N12" s="82"/>
      <c r="O12" s="69"/>
      <c r="P12" s="69"/>
      <c r="Q12" s="145" t="s">
        <v>99</v>
      </c>
      <c r="T12" s="145" t="s">
        <v>99</v>
      </c>
    </row>
    <row r="13" spans="1:25" ht="21">
      <c r="A13" s="200" t="s">
        <v>33</v>
      </c>
      <c r="B13" s="201"/>
      <c r="C13" s="22">
        <f>C14+C15+C16</f>
        <v>36</v>
      </c>
      <c r="D13" s="22">
        <f>D14+D15+D16</f>
        <v>48</v>
      </c>
      <c r="E13" s="33"/>
      <c r="F13" s="55">
        <v>6</v>
      </c>
      <c r="G13" s="6"/>
      <c r="H13" s="22"/>
      <c r="I13" s="33">
        <f>SUM(I14:I16)</f>
        <v>0</v>
      </c>
      <c r="J13" s="43">
        <f>SUM(J14:J16)</f>
        <v>0</v>
      </c>
      <c r="K13" s="79">
        <f>G13+C13</f>
        <v>36</v>
      </c>
      <c r="L13" s="79">
        <f>H13+D13</f>
        <v>48</v>
      </c>
      <c r="M13" s="33">
        <f>E13+I13</f>
        <v>0</v>
      </c>
      <c r="N13" s="86">
        <f>F13+J13</f>
        <v>6</v>
      </c>
      <c r="O13" s="69"/>
      <c r="P13" s="69"/>
      <c r="Q13" s="69"/>
      <c r="T13" s="145"/>
    </row>
    <row r="14" spans="1:25" ht="28.8">
      <c r="A14" s="68" t="s">
        <v>4</v>
      </c>
      <c r="B14" s="130" t="s">
        <v>30</v>
      </c>
      <c r="C14" s="7">
        <v>12</v>
      </c>
      <c r="D14" s="12">
        <v>16</v>
      </c>
      <c r="E14" s="28">
        <v>2</v>
      </c>
      <c r="F14" s="9"/>
      <c r="G14" s="7"/>
      <c r="H14" s="12"/>
      <c r="I14" s="28"/>
      <c r="J14" s="24"/>
      <c r="K14" s="81"/>
      <c r="L14" s="12"/>
      <c r="M14" s="28"/>
      <c r="N14" s="82"/>
      <c r="O14" s="69"/>
      <c r="P14" s="69"/>
      <c r="Q14" s="69"/>
      <c r="R14" s="69"/>
      <c r="S14" s="69"/>
      <c r="T14" s="146" t="s">
        <v>99</v>
      </c>
      <c r="U14" s="69"/>
      <c r="V14" s="69"/>
      <c r="W14" s="69"/>
      <c r="X14" s="69"/>
    </row>
    <row r="15" spans="1:25" ht="28.8">
      <c r="A15" s="68" t="s">
        <v>4</v>
      </c>
      <c r="B15" s="130" t="s">
        <v>31</v>
      </c>
      <c r="C15" s="7">
        <v>12</v>
      </c>
      <c r="D15" s="12">
        <v>16</v>
      </c>
      <c r="E15" s="25">
        <v>2</v>
      </c>
      <c r="F15" s="9"/>
      <c r="G15" s="9"/>
      <c r="H15" s="24"/>
      <c r="I15" s="25"/>
      <c r="J15" s="24"/>
      <c r="K15" s="84"/>
      <c r="L15" s="24"/>
      <c r="M15" s="25"/>
      <c r="N15" s="82"/>
      <c r="O15" s="69"/>
      <c r="P15" s="69"/>
      <c r="Q15" s="145" t="s">
        <v>99</v>
      </c>
      <c r="R15" s="69"/>
      <c r="S15" s="69"/>
      <c r="T15" s="147" t="s">
        <v>99</v>
      </c>
      <c r="U15" s="69"/>
      <c r="V15" s="69"/>
      <c r="W15" s="69"/>
      <c r="X15" s="69"/>
    </row>
    <row r="16" spans="1:25" ht="28.8">
      <c r="A16" s="68" t="s">
        <v>4</v>
      </c>
      <c r="B16" s="130" t="s">
        <v>32</v>
      </c>
      <c r="C16" s="7">
        <v>12</v>
      </c>
      <c r="D16" s="12">
        <v>16</v>
      </c>
      <c r="E16" s="11">
        <v>2</v>
      </c>
      <c r="F16" s="25"/>
      <c r="G16" s="7"/>
      <c r="H16" s="25"/>
      <c r="I16" s="11"/>
      <c r="J16" s="11"/>
      <c r="K16" s="81"/>
      <c r="L16" s="25"/>
      <c r="M16" s="11"/>
      <c r="N16" s="87"/>
      <c r="O16" s="69"/>
      <c r="P16" s="69"/>
      <c r="Q16" s="145" t="s">
        <v>99</v>
      </c>
      <c r="R16" s="69"/>
      <c r="S16" s="69"/>
      <c r="T16" s="147" t="s">
        <v>99</v>
      </c>
      <c r="U16" s="69"/>
      <c r="V16" s="69"/>
      <c r="W16" s="69"/>
      <c r="X16" s="69"/>
    </row>
    <row r="17" spans="1:24" ht="21">
      <c r="A17" s="200" t="s">
        <v>173</v>
      </c>
      <c r="B17" s="201"/>
      <c r="C17" s="136">
        <f>C18+C19+C20</f>
        <v>36</v>
      </c>
      <c r="D17" s="136">
        <f>D18+D19+D20</f>
        <v>48</v>
      </c>
      <c r="E17" s="33"/>
      <c r="F17" s="55">
        <v>6</v>
      </c>
      <c r="G17" s="6"/>
      <c r="H17" s="22"/>
      <c r="I17" s="33">
        <f>SUM(I70:I70)</f>
        <v>0</v>
      </c>
      <c r="J17" s="43">
        <f>SUM(J70:J70)</f>
        <v>0</v>
      </c>
      <c r="K17" s="116">
        <f>G17+C17</f>
        <v>36</v>
      </c>
      <c r="L17" s="116">
        <f>H17+D17</f>
        <v>48</v>
      </c>
      <c r="M17" s="33">
        <f>E17+I17</f>
        <v>0</v>
      </c>
      <c r="N17" s="86">
        <f>F17+J17</f>
        <v>6</v>
      </c>
      <c r="O17" s="69"/>
      <c r="P17" s="69"/>
      <c r="Q17" s="69"/>
      <c r="R17" s="69"/>
      <c r="S17" s="69"/>
      <c r="T17" s="146"/>
      <c r="U17" s="69"/>
      <c r="V17" s="69"/>
      <c r="W17" s="69"/>
      <c r="X17" s="69"/>
    </row>
    <row r="18" spans="1:24" ht="28.8">
      <c r="A18" s="68" t="s">
        <v>89</v>
      </c>
      <c r="B18" s="137" t="s">
        <v>35</v>
      </c>
      <c r="C18" s="7">
        <v>12</v>
      </c>
      <c r="D18" s="12">
        <v>16</v>
      </c>
      <c r="E18" s="29">
        <v>2</v>
      </c>
      <c r="F18" s="56"/>
      <c r="G18" s="10"/>
      <c r="H18" s="26"/>
      <c r="I18" s="29"/>
      <c r="J18" s="44"/>
      <c r="K18" s="88"/>
      <c r="L18" s="26"/>
      <c r="M18" s="29"/>
      <c r="N18" s="8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 ht="28.8">
      <c r="A19" s="68" t="s">
        <v>89</v>
      </c>
      <c r="B19" s="137" t="s">
        <v>36</v>
      </c>
      <c r="C19" s="7">
        <v>12</v>
      </c>
      <c r="D19" s="12">
        <v>16</v>
      </c>
      <c r="E19" s="29">
        <v>2</v>
      </c>
      <c r="F19" s="56"/>
      <c r="G19" s="10"/>
      <c r="H19" s="26"/>
      <c r="I19" s="29"/>
      <c r="J19" s="44"/>
      <c r="K19" s="88"/>
      <c r="L19" s="26"/>
      <c r="M19" s="29"/>
      <c r="N19" s="89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spans="1:24" ht="28.8">
      <c r="A20" s="68" t="s">
        <v>89</v>
      </c>
      <c r="B20" s="137" t="s">
        <v>37</v>
      </c>
      <c r="C20" s="7">
        <v>12</v>
      </c>
      <c r="D20" s="12">
        <v>16</v>
      </c>
      <c r="E20" s="29">
        <v>2</v>
      </c>
      <c r="F20" s="56"/>
      <c r="G20" s="10"/>
      <c r="H20" s="26"/>
      <c r="I20" s="29"/>
      <c r="J20" s="44"/>
      <c r="K20" s="88"/>
      <c r="L20" s="26"/>
      <c r="M20" s="29"/>
      <c r="N20" s="8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1:24" ht="28.8">
      <c r="A21" s="68" t="s">
        <v>89</v>
      </c>
      <c r="B21" s="137" t="s">
        <v>38</v>
      </c>
      <c r="C21" s="7">
        <v>12</v>
      </c>
      <c r="D21" s="12">
        <v>16</v>
      </c>
      <c r="E21" s="29">
        <v>2</v>
      </c>
      <c r="F21" s="56"/>
      <c r="G21" s="10"/>
      <c r="H21" s="26"/>
      <c r="I21" s="29"/>
      <c r="J21" s="44"/>
      <c r="K21" s="88"/>
      <c r="L21" s="26"/>
      <c r="M21" s="29"/>
      <c r="N21" s="89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4" ht="28.8">
      <c r="A22" s="68" t="s">
        <v>89</v>
      </c>
      <c r="B22" s="137" t="s">
        <v>39</v>
      </c>
      <c r="C22" s="7">
        <v>12</v>
      </c>
      <c r="D22" s="12">
        <v>16</v>
      </c>
      <c r="E22" s="29">
        <v>2</v>
      </c>
      <c r="F22" s="56"/>
      <c r="G22" s="10"/>
      <c r="H22" s="26"/>
      <c r="I22" s="29"/>
      <c r="J22" s="44"/>
      <c r="K22" s="88"/>
      <c r="L22" s="26"/>
      <c r="M22" s="29"/>
      <c r="N22" s="89"/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spans="1:24" ht="28.8">
      <c r="A23" s="68" t="s">
        <v>89</v>
      </c>
      <c r="B23" s="137" t="s">
        <v>40</v>
      </c>
      <c r="C23" s="7">
        <v>12</v>
      </c>
      <c r="D23" s="12">
        <v>16</v>
      </c>
      <c r="E23" s="29">
        <v>2</v>
      </c>
      <c r="F23" s="56"/>
      <c r="G23" s="10"/>
      <c r="H23" s="26"/>
      <c r="I23" s="29"/>
      <c r="J23" s="44"/>
      <c r="K23" s="88"/>
      <c r="L23" s="26"/>
      <c r="M23" s="29"/>
      <c r="N23" s="8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1:24" ht="28.8">
      <c r="A24" s="68" t="s">
        <v>89</v>
      </c>
      <c r="B24" s="130" t="s">
        <v>41</v>
      </c>
      <c r="C24" s="7">
        <v>12</v>
      </c>
      <c r="D24" s="12">
        <v>16</v>
      </c>
      <c r="E24" s="29">
        <v>2</v>
      </c>
      <c r="F24" s="56"/>
      <c r="G24" s="10"/>
      <c r="H24" s="26"/>
      <c r="I24" s="29"/>
      <c r="J24" s="44"/>
      <c r="K24" s="88"/>
      <c r="L24" s="26"/>
      <c r="M24" s="29"/>
      <c r="N24" s="89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4" ht="28.8">
      <c r="A25" s="68" t="s">
        <v>89</v>
      </c>
      <c r="B25" s="130" t="s">
        <v>42</v>
      </c>
      <c r="C25" s="7">
        <v>12</v>
      </c>
      <c r="D25" s="12">
        <v>16</v>
      </c>
      <c r="E25" s="29">
        <v>2</v>
      </c>
      <c r="F25" s="56"/>
      <c r="G25" s="10"/>
      <c r="H25" s="26"/>
      <c r="I25" s="29"/>
      <c r="J25" s="44"/>
      <c r="K25" s="88"/>
      <c r="L25" s="26"/>
      <c r="M25" s="29"/>
      <c r="N25" s="89"/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1:24" ht="28.8">
      <c r="A26" s="68" t="s">
        <v>89</v>
      </c>
      <c r="B26" s="130" t="s">
        <v>43</v>
      </c>
      <c r="C26" s="7">
        <v>12</v>
      </c>
      <c r="D26" s="12">
        <v>16</v>
      </c>
      <c r="E26" s="29">
        <v>2</v>
      </c>
      <c r="F26" s="56"/>
      <c r="G26" s="10"/>
      <c r="H26" s="26"/>
      <c r="I26" s="29"/>
      <c r="J26" s="44"/>
      <c r="K26" s="88"/>
      <c r="L26" s="26"/>
      <c r="M26" s="29"/>
      <c r="N26" s="89"/>
      <c r="O26" s="69"/>
      <c r="P26" s="69"/>
      <c r="Q26" s="69"/>
      <c r="R26" s="69"/>
      <c r="S26" s="69"/>
      <c r="T26" s="69"/>
      <c r="U26" s="69"/>
      <c r="V26" s="69"/>
      <c r="W26" s="69"/>
      <c r="X26" s="69"/>
    </row>
    <row r="27" spans="1:24" ht="28.8">
      <c r="A27" s="68" t="s">
        <v>89</v>
      </c>
      <c r="B27" s="137" t="s">
        <v>44</v>
      </c>
      <c r="C27" s="7">
        <v>12</v>
      </c>
      <c r="D27" s="12">
        <v>16</v>
      </c>
      <c r="E27" s="29">
        <v>2</v>
      </c>
      <c r="F27" s="56"/>
      <c r="G27" s="10"/>
      <c r="H27" s="26"/>
      <c r="I27" s="29"/>
      <c r="J27" s="44"/>
      <c r="K27" s="88"/>
      <c r="L27" s="26"/>
      <c r="M27" s="29"/>
      <c r="N27" s="89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24" ht="28.8">
      <c r="A28" s="68" t="s">
        <v>89</v>
      </c>
      <c r="B28" s="130" t="s">
        <v>45</v>
      </c>
      <c r="C28" s="7">
        <v>12</v>
      </c>
      <c r="D28" s="12">
        <v>16</v>
      </c>
      <c r="E28" s="29">
        <v>2</v>
      </c>
      <c r="F28" s="56"/>
      <c r="G28" s="10"/>
      <c r="H28" s="26"/>
      <c r="I28" s="29"/>
      <c r="J28" s="44"/>
      <c r="K28" s="88"/>
      <c r="L28" s="26"/>
      <c r="M28" s="29"/>
      <c r="N28" s="8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4" ht="28.8">
      <c r="A29" s="68" t="s">
        <v>89</v>
      </c>
      <c r="B29" s="130" t="s">
        <v>46</v>
      </c>
      <c r="C29" s="7">
        <v>12</v>
      </c>
      <c r="D29" s="12">
        <v>16</v>
      </c>
      <c r="E29" s="29">
        <v>2</v>
      </c>
      <c r="F29" s="56"/>
      <c r="G29" s="10"/>
      <c r="H29" s="26"/>
      <c r="I29" s="29"/>
      <c r="J29" s="44"/>
      <c r="K29" s="88"/>
      <c r="L29" s="26"/>
      <c r="M29" s="29"/>
      <c r="N29" s="8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ht="28.8">
      <c r="A30" s="68" t="s">
        <v>89</v>
      </c>
      <c r="B30" s="137" t="s">
        <v>47</v>
      </c>
      <c r="C30" s="7">
        <v>12</v>
      </c>
      <c r="D30" s="12">
        <v>16</v>
      </c>
      <c r="E30" s="29">
        <v>2</v>
      </c>
      <c r="F30" s="56"/>
      <c r="G30" s="10"/>
      <c r="H30" s="26"/>
      <c r="I30" s="29"/>
      <c r="J30" s="44"/>
      <c r="K30" s="88"/>
      <c r="L30" s="26"/>
      <c r="M30" s="29"/>
      <c r="N30" s="8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4" ht="28.8">
      <c r="A31" s="68" t="s">
        <v>89</v>
      </c>
      <c r="B31" s="137" t="s">
        <v>48</v>
      </c>
      <c r="C31" s="7">
        <v>12</v>
      </c>
      <c r="D31" s="12">
        <v>16</v>
      </c>
      <c r="E31" s="29">
        <v>2</v>
      </c>
      <c r="F31" s="56"/>
      <c r="G31" s="10"/>
      <c r="H31" s="26"/>
      <c r="I31" s="29"/>
      <c r="J31" s="44"/>
      <c r="K31" s="88"/>
      <c r="L31" s="26"/>
      <c r="M31" s="29"/>
      <c r="N31" s="8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ht="28.8">
      <c r="A32" s="68" t="s">
        <v>89</v>
      </c>
      <c r="B32" s="130" t="s">
        <v>49</v>
      </c>
      <c r="C32" s="7">
        <v>12</v>
      </c>
      <c r="D32" s="12">
        <v>16</v>
      </c>
      <c r="E32" s="29">
        <v>2</v>
      </c>
      <c r="F32" s="56"/>
      <c r="G32" s="10"/>
      <c r="H32" s="26"/>
      <c r="I32" s="29"/>
      <c r="J32" s="44"/>
      <c r="K32" s="88"/>
      <c r="L32" s="26"/>
      <c r="M32" s="29"/>
      <c r="N32" s="8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28.8">
      <c r="A33" s="68" t="s">
        <v>89</v>
      </c>
      <c r="B33" s="137" t="s">
        <v>50</v>
      </c>
      <c r="C33" s="7">
        <v>12</v>
      </c>
      <c r="D33" s="12">
        <v>16</v>
      </c>
      <c r="E33" s="29">
        <v>2</v>
      </c>
      <c r="F33" s="56"/>
      <c r="G33" s="10"/>
      <c r="H33" s="26"/>
      <c r="I33" s="29"/>
      <c r="J33" s="44"/>
      <c r="K33" s="88"/>
      <c r="L33" s="26"/>
      <c r="M33" s="29"/>
      <c r="N33" s="8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28.8">
      <c r="A34" s="68" t="s">
        <v>89</v>
      </c>
      <c r="B34" s="137" t="s">
        <v>51</v>
      </c>
      <c r="C34" s="7">
        <v>12</v>
      </c>
      <c r="D34" s="12">
        <v>16</v>
      </c>
      <c r="E34" s="29">
        <v>2</v>
      </c>
      <c r="F34" s="56"/>
      <c r="G34" s="10"/>
      <c r="H34" s="26"/>
      <c r="I34" s="29"/>
      <c r="J34" s="44"/>
      <c r="K34" s="88"/>
      <c r="L34" s="26"/>
      <c r="M34" s="29"/>
      <c r="N34" s="8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28.8">
      <c r="A35" s="68" t="s">
        <v>89</v>
      </c>
      <c r="B35" s="137" t="s">
        <v>52</v>
      </c>
      <c r="C35" s="7">
        <v>12</v>
      </c>
      <c r="D35" s="12">
        <v>16</v>
      </c>
      <c r="E35" s="29">
        <v>2</v>
      </c>
      <c r="F35" s="56"/>
      <c r="G35" s="10"/>
      <c r="H35" s="26"/>
      <c r="I35" s="29"/>
      <c r="J35" s="44"/>
      <c r="K35" s="88"/>
      <c r="L35" s="26"/>
      <c r="M35" s="29"/>
      <c r="N35" s="8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24" ht="28.8">
      <c r="A36" s="68" t="s">
        <v>89</v>
      </c>
      <c r="B36" s="137" t="s">
        <v>53</v>
      </c>
      <c r="C36" s="7">
        <v>12</v>
      </c>
      <c r="D36" s="12">
        <v>16</v>
      </c>
      <c r="E36" s="29">
        <v>2</v>
      </c>
      <c r="F36" s="56"/>
      <c r="G36" s="10"/>
      <c r="H36" s="26"/>
      <c r="I36" s="29"/>
      <c r="J36" s="44"/>
      <c r="K36" s="88"/>
      <c r="L36" s="26"/>
      <c r="M36" s="29"/>
      <c r="N36" s="89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37" spans="1:24" ht="28.8">
      <c r="A37" s="68" t="s">
        <v>89</v>
      </c>
      <c r="B37" s="137" t="s">
        <v>54</v>
      </c>
      <c r="C37" s="7">
        <v>12</v>
      </c>
      <c r="D37" s="12">
        <v>16</v>
      </c>
      <c r="E37" s="29">
        <v>2</v>
      </c>
      <c r="F37" s="56"/>
      <c r="G37" s="10"/>
      <c r="H37" s="26"/>
      <c r="I37" s="29"/>
      <c r="J37" s="44"/>
      <c r="K37" s="88"/>
      <c r="L37" s="26"/>
      <c r="M37" s="29"/>
      <c r="N37" s="89"/>
      <c r="O37" s="69"/>
      <c r="P37" s="69"/>
      <c r="Q37" s="69"/>
      <c r="R37" s="69"/>
      <c r="S37" s="69"/>
      <c r="T37" s="69"/>
      <c r="U37" s="69"/>
      <c r="V37" s="69"/>
      <c r="W37" s="69"/>
      <c r="X37" s="69"/>
    </row>
    <row r="38" spans="1:24" ht="28.8">
      <c r="A38" s="68" t="s">
        <v>89</v>
      </c>
      <c r="B38" s="137" t="s">
        <v>55</v>
      </c>
      <c r="C38" s="7">
        <v>12</v>
      </c>
      <c r="D38" s="12">
        <v>16</v>
      </c>
      <c r="E38" s="29">
        <v>2</v>
      </c>
      <c r="F38" s="56"/>
      <c r="G38" s="10"/>
      <c r="H38" s="26"/>
      <c r="I38" s="29"/>
      <c r="J38" s="44"/>
      <c r="K38" s="88"/>
      <c r="L38" s="26"/>
      <c r="M38" s="29"/>
      <c r="N38" s="89"/>
      <c r="O38" s="69"/>
      <c r="P38" s="69"/>
      <c r="Q38" s="69"/>
      <c r="R38" s="69"/>
      <c r="S38" s="69"/>
      <c r="T38" s="69"/>
      <c r="U38" s="69"/>
      <c r="V38" s="69"/>
      <c r="W38" s="69"/>
      <c r="X38" s="69"/>
    </row>
    <row r="39" spans="1:24" ht="28.8">
      <c r="A39" s="68" t="s">
        <v>89</v>
      </c>
      <c r="B39" s="137" t="s">
        <v>56</v>
      </c>
      <c r="C39" s="7">
        <v>12</v>
      </c>
      <c r="D39" s="12">
        <v>16</v>
      </c>
      <c r="E39" s="29">
        <v>2</v>
      </c>
      <c r="F39" s="56"/>
      <c r="G39" s="10"/>
      <c r="H39" s="26"/>
      <c r="I39" s="29"/>
      <c r="J39" s="44"/>
      <c r="K39" s="88"/>
      <c r="L39" s="26"/>
      <c r="M39" s="29"/>
      <c r="N39" s="89"/>
      <c r="O39" s="69"/>
      <c r="P39" s="69"/>
      <c r="Q39" s="69"/>
      <c r="R39" s="69"/>
      <c r="S39" s="69"/>
      <c r="T39" s="69"/>
      <c r="U39" s="69"/>
      <c r="V39" s="69"/>
      <c r="W39" s="69"/>
      <c r="X39" s="69"/>
    </row>
    <row r="40" spans="1:24" ht="28.8">
      <c r="A40" s="68" t="s">
        <v>89</v>
      </c>
      <c r="B40" s="137" t="s">
        <v>57</v>
      </c>
      <c r="C40" s="7">
        <v>12</v>
      </c>
      <c r="D40" s="12">
        <v>16</v>
      </c>
      <c r="E40" s="29">
        <v>2</v>
      </c>
      <c r="F40" s="56"/>
      <c r="G40" s="10"/>
      <c r="H40" s="26"/>
      <c r="I40" s="29"/>
      <c r="J40" s="44"/>
      <c r="K40" s="88"/>
      <c r="L40" s="26"/>
      <c r="M40" s="29"/>
      <c r="N40" s="89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4" ht="28.8">
      <c r="A41" s="68" t="s">
        <v>89</v>
      </c>
      <c r="B41" s="137" t="s">
        <v>58</v>
      </c>
      <c r="C41" s="7">
        <v>12</v>
      </c>
      <c r="D41" s="12">
        <v>16</v>
      </c>
      <c r="E41" s="29">
        <v>2</v>
      </c>
      <c r="F41" s="56"/>
      <c r="G41" s="10"/>
      <c r="H41" s="26"/>
      <c r="I41" s="29"/>
      <c r="J41" s="44"/>
      <c r="K41" s="88"/>
      <c r="L41" s="26"/>
      <c r="M41" s="29"/>
      <c r="N41" s="89"/>
      <c r="O41" s="69"/>
      <c r="P41" s="69"/>
      <c r="Q41" s="69"/>
      <c r="R41" s="69"/>
      <c r="S41" s="69"/>
      <c r="T41" s="69"/>
      <c r="U41" s="69"/>
      <c r="V41" s="69"/>
      <c r="W41" s="69"/>
      <c r="X41" s="69"/>
    </row>
    <row r="42" spans="1:24" ht="28.8">
      <c r="A42" s="68" t="s">
        <v>89</v>
      </c>
      <c r="B42" s="137" t="s">
        <v>59</v>
      </c>
      <c r="C42" s="7">
        <v>12</v>
      </c>
      <c r="D42" s="12">
        <v>16</v>
      </c>
      <c r="E42" s="29">
        <v>2</v>
      </c>
      <c r="F42" s="56"/>
      <c r="G42" s="10"/>
      <c r="H42" s="26"/>
      <c r="I42" s="29"/>
      <c r="J42" s="44"/>
      <c r="K42" s="88"/>
      <c r="L42" s="26"/>
      <c r="M42" s="29"/>
      <c r="N42" s="89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4" ht="28.8">
      <c r="A43" s="68" t="s">
        <v>89</v>
      </c>
      <c r="B43" s="137" t="s">
        <v>60</v>
      </c>
      <c r="C43" s="7">
        <v>12</v>
      </c>
      <c r="D43" s="12">
        <v>16</v>
      </c>
      <c r="E43" s="29">
        <v>2</v>
      </c>
      <c r="F43" s="56"/>
      <c r="G43" s="10"/>
      <c r="H43" s="26"/>
      <c r="I43" s="29"/>
      <c r="J43" s="44"/>
      <c r="K43" s="88"/>
      <c r="L43" s="26"/>
      <c r="M43" s="29"/>
      <c r="N43" s="8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4" ht="28.8">
      <c r="A44" s="68" t="s">
        <v>89</v>
      </c>
      <c r="B44" s="137" t="s">
        <v>61</v>
      </c>
      <c r="C44" s="7">
        <v>12</v>
      </c>
      <c r="D44" s="12">
        <v>16</v>
      </c>
      <c r="E44" s="29">
        <v>2</v>
      </c>
      <c r="F44" s="56"/>
      <c r="G44" s="10"/>
      <c r="H44" s="26"/>
      <c r="I44" s="29"/>
      <c r="J44" s="44"/>
      <c r="K44" s="88"/>
      <c r="L44" s="26"/>
      <c r="M44" s="29"/>
      <c r="N44" s="8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4" ht="28.8">
      <c r="A45" s="68" t="s">
        <v>89</v>
      </c>
      <c r="B45" s="137" t="s">
        <v>62</v>
      </c>
      <c r="C45" s="7">
        <v>12</v>
      </c>
      <c r="D45" s="12">
        <v>16</v>
      </c>
      <c r="E45" s="29">
        <v>2</v>
      </c>
      <c r="F45" s="56"/>
      <c r="G45" s="10"/>
      <c r="H45" s="26"/>
      <c r="I45" s="29"/>
      <c r="J45" s="44"/>
      <c r="K45" s="88"/>
      <c r="L45" s="26"/>
      <c r="M45" s="29"/>
      <c r="N45" s="8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4" ht="28.8">
      <c r="A46" s="68" t="s">
        <v>89</v>
      </c>
      <c r="B46" s="137" t="s">
        <v>63</v>
      </c>
      <c r="C46" s="7">
        <v>12</v>
      </c>
      <c r="D46" s="12">
        <v>16</v>
      </c>
      <c r="E46" s="29">
        <v>2</v>
      </c>
      <c r="F46" s="56"/>
      <c r="G46" s="10"/>
      <c r="H46" s="26"/>
      <c r="I46" s="29"/>
      <c r="J46" s="44"/>
      <c r="K46" s="88"/>
      <c r="L46" s="26"/>
      <c r="M46" s="29"/>
      <c r="N46" s="8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4" ht="28.8">
      <c r="A47" s="68" t="s">
        <v>89</v>
      </c>
      <c r="B47" s="137" t="s">
        <v>64</v>
      </c>
      <c r="C47" s="7">
        <v>12</v>
      </c>
      <c r="D47" s="12">
        <v>16</v>
      </c>
      <c r="E47" s="29">
        <v>2</v>
      </c>
      <c r="F47" s="56"/>
      <c r="G47" s="10"/>
      <c r="H47" s="26"/>
      <c r="I47" s="29"/>
      <c r="J47" s="44"/>
      <c r="K47" s="88"/>
      <c r="L47" s="26"/>
      <c r="M47" s="29"/>
      <c r="N47" s="89"/>
      <c r="O47" s="69"/>
      <c r="P47" s="69"/>
      <c r="Q47" s="69"/>
      <c r="R47" s="69"/>
      <c r="S47" s="69"/>
      <c r="T47" s="69"/>
      <c r="U47" s="69"/>
      <c r="V47" s="69"/>
      <c r="W47" s="69"/>
      <c r="X47" s="69"/>
    </row>
    <row r="48" spans="1:24" ht="28.8">
      <c r="A48" s="68" t="s">
        <v>89</v>
      </c>
      <c r="B48" s="137" t="s">
        <v>65</v>
      </c>
      <c r="C48" s="7">
        <v>12</v>
      </c>
      <c r="D48" s="12">
        <v>16</v>
      </c>
      <c r="E48" s="29">
        <v>2</v>
      </c>
      <c r="F48" s="56"/>
      <c r="G48" s="10"/>
      <c r="H48" s="26"/>
      <c r="I48" s="29"/>
      <c r="J48" s="44"/>
      <c r="K48" s="88"/>
      <c r="L48" s="26"/>
      <c r="M48" s="29"/>
      <c r="N48" s="8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ht="28.8">
      <c r="A49" s="68" t="s">
        <v>89</v>
      </c>
      <c r="B49" s="137" t="s">
        <v>66</v>
      </c>
      <c r="C49" s="7">
        <v>12</v>
      </c>
      <c r="D49" s="12">
        <v>16</v>
      </c>
      <c r="E49" s="29">
        <v>2</v>
      </c>
      <c r="F49" s="56"/>
      <c r="G49" s="10"/>
      <c r="H49" s="26"/>
      <c r="I49" s="29"/>
      <c r="J49" s="44"/>
      <c r="K49" s="88"/>
      <c r="L49" s="26"/>
      <c r="M49" s="29"/>
      <c r="N49" s="8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ht="28.8">
      <c r="A50" s="68" t="s">
        <v>89</v>
      </c>
      <c r="B50" s="137" t="s">
        <v>67</v>
      </c>
      <c r="C50" s="7">
        <v>12</v>
      </c>
      <c r="D50" s="12">
        <v>16</v>
      </c>
      <c r="E50" s="29">
        <v>2</v>
      </c>
      <c r="F50" s="56"/>
      <c r="G50" s="10"/>
      <c r="H50" s="26"/>
      <c r="I50" s="29"/>
      <c r="J50" s="44"/>
      <c r="K50" s="88"/>
      <c r="L50" s="26"/>
      <c r="M50" s="29"/>
      <c r="N50" s="8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ht="28.8">
      <c r="A51" s="68" t="s">
        <v>89</v>
      </c>
      <c r="B51" s="137" t="s">
        <v>68</v>
      </c>
      <c r="C51" s="7">
        <v>12</v>
      </c>
      <c r="D51" s="12">
        <v>16</v>
      </c>
      <c r="E51" s="29">
        <v>2</v>
      </c>
      <c r="F51" s="56"/>
      <c r="G51" s="10"/>
      <c r="H51" s="26"/>
      <c r="I51" s="29"/>
      <c r="J51" s="44"/>
      <c r="K51" s="88"/>
      <c r="L51" s="26"/>
      <c r="M51" s="29"/>
      <c r="N51" s="8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ht="28.8">
      <c r="A52" s="68" t="s">
        <v>89</v>
      </c>
      <c r="B52" s="137" t="s">
        <v>69</v>
      </c>
      <c r="C52" s="7">
        <v>12</v>
      </c>
      <c r="D52" s="12">
        <v>16</v>
      </c>
      <c r="E52" s="29">
        <v>2</v>
      </c>
      <c r="F52" s="56"/>
      <c r="G52" s="10"/>
      <c r="H52" s="26"/>
      <c r="I52" s="29"/>
      <c r="J52" s="44"/>
      <c r="K52" s="88"/>
      <c r="L52" s="26"/>
      <c r="M52" s="29"/>
      <c r="N52" s="8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24" ht="28.8">
      <c r="A53" s="68" t="s">
        <v>89</v>
      </c>
      <c r="B53" s="137" t="s">
        <v>70</v>
      </c>
      <c r="C53" s="7">
        <v>12</v>
      </c>
      <c r="D53" s="12">
        <v>16</v>
      </c>
      <c r="E53" s="29">
        <v>2</v>
      </c>
      <c r="F53" s="56"/>
      <c r="G53" s="10"/>
      <c r="H53" s="26"/>
      <c r="I53" s="29"/>
      <c r="J53" s="44"/>
      <c r="K53" s="88"/>
      <c r="L53" s="26"/>
      <c r="M53" s="29"/>
      <c r="N53" s="89"/>
      <c r="O53" s="69"/>
      <c r="P53" s="69"/>
      <c r="Q53" s="69"/>
      <c r="R53" s="69"/>
      <c r="S53" s="69"/>
      <c r="T53" s="69"/>
      <c r="U53" s="69"/>
      <c r="V53" s="69"/>
      <c r="W53" s="69"/>
      <c r="X53" s="69"/>
    </row>
    <row r="54" spans="1:24" ht="28.8">
      <c r="A54" s="68" t="s">
        <v>89</v>
      </c>
      <c r="B54" s="137" t="s">
        <v>71</v>
      </c>
      <c r="C54" s="7">
        <v>12</v>
      </c>
      <c r="D54" s="12">
        <v>16</v>
      </c>
      <c r="E54" s="29">
        <v>2</v>
      </c>
      <c r="F54" s="56"/>
      <c r="G54" s="10"/>
      <c r="H54" s="26"/>
      <c r="I54" s="29"/>
      <c r="J54" s="44"/>
      <c r="K54" s="88"/>
      <c r="L54" s="26"/>
      <c r="M54" s="29"/>
      <c r="N54" s="89"/>
      <c r="O54" s="69"/>
      <c r="P54" s="69"/>
      <c r="Q54" s="69"/>
      <c r="R54" s="69"/>
      <c r="S54" s="69"/>
      <c r="T54" s="69"/>
      <c r="U54" s="69"/>
      <c r="V54" s="69"/>
      <c r="W54" s="69"/>
      <c r="X54" s="69"/>
    </row>
    <row r="55" spans="1:24" ht="28.8">
      <c r="A55" s="68" t="s">
        <v>89</v>
      </c>
      <c r="B55" s="137" t="s">
        <v>72</v>
      </c>
      <c r="C55" s="7">
        <v>12</v>
      </c>
      <c r="D55" s="12">
        <v>16</v>
      </c>
      <c r="E55" s="29">
        <v>2</v>
      </c>
      <c r="F55" s="56"/>
      <c r="G55" s="10"/>
      <c r="H55" s="26"/>
      <c r="I55" s="29"/>
      <c r="J55" s="44"/>
      <c r="K55" s="88"/>
      <c r="L55" s="26"/>
      <c r="M55" s="29"/>
      <c r="N55" s="89"/>
      <c r="O55" s="69"/>
      <c r="P55" s="69"/>
      <c r="Q55" s="69"/>
      <c r="R55" s="69"/>
      <c r="S55" s="69"/>
      <c r="T55" s="69"/>
      <c r="U55" s="69"/>
      <c r="V55" s="69"/>
      <c r="W55" s="69"/>
      <c r="X55" s="69"/>
    </row>
    <row r="56" spans="1:24" ht="28.8">
      <c r="A56" s="68" t="s">
        <v>89</v>
      </c>
      <c r="B56" s="137" t="s">
        <v>73</v>
      </c>
      <c r="C56" s="7">
        <v>12</v>
      </c>
      <c r="D56" s="12">
        <v>16</v>
      </c>
      <c r="E56" s="29">
        <v>2</v>
      </c>
      <c r="F56" s="56"/>
      <c r="G56" s="10"/>
      <c r="H56" s="26"/>
      <c r="I56" s="29"/>
      <c r="J56" s="44"/>
      <c r="K56" s="88"/>
      <c r="L56" s="26"/>
      <c r="M56" s="29"/>
      <c r="N56" s="89"/>
      <c r="O56" s="69"/>
      <c r="P56" s="69"/>
      <c r="Q56" s="69"/>
      <c r="R56" s="69"/>
      <c r="S56" s="69"/>
      <c r="T56" s="69"/>
      <c r="U56" s="69"/>
      <c r="V56" s="69"/>
      <c r="W56" s="69"/>
      <c r="X56" s="69"/>
    </row>
    <row r="57" spans="1:24" ht="28.8">
      <c r="A57" s="68" t="s">
        <v>89</v>
      </c>
      <c r="B57" s="130" t="s">
        <v>74</v>
      </c>
      <c r="C57" s="7">
        <v>12</v>
      </c>
      <c r="D57" s="12">
        <v>16</v>
      </c>
      <c r="E57" s="29">
        <v>2</v>
      </c>
      <c r="F57" s="56"/>
      <c r="G57" s="10"/>
      <c r="H57" s="26"/>
      <c r="I57" s="29"/>
      <c r="J57" s="44"/>
      <c r="K57" s="88"/>
      <c r="L57" s="26"/>
      <c r="M57" s="29"/>
      <c r="N57" s="89"/>
      <c r="O57" s="69"/>
      <c r="P57" s="69"/>
      <c r="Q57" s="69"/>
      <c r="R57" s="69"/>
      <c r="S57" s="69"/>
      <c r="T57" s="69"/>
      <c r="U57" s="69"/>
      <c r="V57" s="69"/>
      <c r="W57" s="69"/>
      <c r="X57" s="69"/>
    </row>
    <row r="58" spans="1:24" ht="28.8">
      <c r="A58" s="68" t="s">
        <v>89</v>
      </c>
      <c r="B58" s="137" t="s">
        <v>75</v>
      </c>
      <c r="C58" s="7">
        <v>12</v>
      </c>
      <c r="D58" s="12">
        <v>16</v>
      </c>
      <c r="E58" s="29">
        <v>2</v>
      </c>
      <c r="F58" s="56"/>
      <c r="G58" s="10"/>
      <c r="H58" s="26"/>
      <c r="I58" s="29"/>
      <c r="J58" s="44"/>
      <c r="K58" s="88"/>
      <c r="L58" s="26"/>
      <c r="M58" s="29"/>
      <c r="N58" s="89"/>
      <c r="O58" s="69"/>
      <c r="P58" s="69"/>
      <c r="Q58" s="69"/>
      <c r="R58" s="69"/>
      <c r="S58" s="69"/>
      <c r="T58" s="69"/>
      <c r="U58" s="69"/>
      <c r="V58" s="69"/>
      <c r="W58" s="69"/>
      <c r="X58" s="69"/>
    </row>
    <row r="59" spans="1:24" ht="28.8">
      <c r="A59" s="68" t="s">
        <v>89</v>
      </c>
      <c r="B59" s="137" t="s">
        <v>76</v>
      </c>
      <c r="C59" s="7">
        <v>12</v>
      </c>
      <c r="D59" s="12">
        <v>16</v>
      </c>
      <c r="E59" s="29">
        <v>2</v>
      </c>
      <c r="F59" s="56"/>
      <c r="G59" s="10"/>
      <c r="H59" s="26"/>
      <c r="I59" s="29"/>
      <c r="J59" s="44"/>
      <c r="K59" s="88"/>
      <c r="L59" s="26"/>
      <c r="M59" s="29"/>
      <c r="N59" s="89"/>
      <c r="O59" s="69"/>
      <c r="P59" s="69"/>
      <c r="Q59" s="69"/>
      <c r="R59" s="69"/>
      <c r="S59" s="69"/>
      <c r="T59" s="69"/>
      <c r="U59" s="69"/>
      <c r="V59" s="69"/>
      <c r="W59" s="69"/>
      <c r="X59" s="69"/>
    </row>
    <row r="60" spans="1:24" ht="28.8">
      <c r="A60" s="68" t="s">
        <v>89</v>
      </c>
      <c r="B60" s="137" t="s">
        <v>77</v>
      </c>
      <c r="C60" s="7">
        <v>12</v>
      </c>
      <c r="D60" s="12">
        <v>16</v>
      </c>
      <c r="E60" s="29">
        <v>2</v>
      </c>
      <c r="F60" s="56"/>
      <c r="G60" s="10"/>
      <c r="H60" s="26"/>
      <c r="I60" s="29"/>
      <c r="J60" s="44"/>
      <c r="K60" s="88"/>
      <c r="L60" s="26"/>
      <c r="M60" s="29"/>
      <c r="N60" s="89"/>
      <c r="O60" s="69"/>
      <c r="P60" s="69"/>
      <c r="Q60" s="69"/>
      <c r="R60" s="69"/>
      <c r="S60" s="69"/>
      <c r="T60" s="69"/>
      <c r="U60" s="69"/>
      <c r="V60" s="69"/>
      <c r="W60" s="69"/>
      <c r="X60" s="69"/>
    </row>
    <row r="61" spans="1:24" ht="28.8">
      <c r="A61" s="68" t="s">
        <v>89</v>
      </c>
      <c r="B61" s="137" t="s">
        <v>78</v>
      </c>
      <c r="C61" s="7">
        <v>12</v>
      </c>
      <c r="D61" s="12">
        <v>16</v>
      </c>
      <c r="E61" s="29">
        <v>2</v>
      </c>
      <c r="F61" s="56"/>
      <c r="G61" s="10"/>
      <c r="H61" s="26"/>
      <c r="I61" s="29"/>
      <c r="J61" s="44"/>
      <c r="K61" s="88"/>
      <c r="L61" s="26"/>
      <c r="M61" s="29"/>
      <c r="N61" s="89"/>
      <c r="O61" s="69"/>
      <c r="P61" s="69"/>
      <c r="Q61" s="69"/>
      <c r="R61" s="69"/>
      <c r="S61" s="69"/>
      <c r="T61" s="69"/>
      <c r="U61" s="69"/>
      <c r="V61" s="69"/>
      <c r="W61" s="69"/>
      <c r="X61" s="69"/>
    </row>
    <row r="62" spans="1:24" ht="28.8">
      <c r="A62" s="68" t="s">
        <v>89</v>
      </c>
      <c r="B62" s="137" t="s">
        <v>79</v>
      </c>
      <c r="C62" s="7">
        <v>12</v>
      </c>
      <c r="D62" s="12">
        <v>16</v>
      </c>
      <c r="E62" s="29">
        <v>2</v>
      </c>
      <c r="F62" s="56"/>
      <c r="G62" s="10"/>
      <c r="H62" s="26"/>
      <c r="I62" s="29"/>
      <c r="J62" s="44"/>
      <c r="K62" s="88"/>
      <c r="L62" s="26"/>
      <c r="M62" s="29"/>
      <c r="N62" s="89"/>
      <c r="O62" s="69"/>
      <c r="P62" s="69"/>
      <c r="Q62" s="145" t="s">
        <v>99</v>
      </c>
      <c r="R62" s="69"/>
      <c r="S62" s="69"/>
      <c r="T62" s="69"/>
      <c r="U62" s="69"/>
      <c r="V62" s="69"/>
      <c r="W62" s="69"/>
      <c r="X62" s="69"/>
    </row>
    <row r="63" spans="1:24" ht="28.8">
      <c r="A63" s="68" t="s">
        <v>89</v>
      </c>
      <c r="B63" s="137" t="s">
        <v>80</v>
      </c>
      <c r="C63" s="7">
        <v>12</v>
      </c>
      <c r="D63" s="12">
        <v>16</v>
      </c>
      <c r="E63" s="29">
        <v>2</v>
      </c>
      <c r="F63" s="56"/>
      <c r="G63" s="10"/>
      <c r="H63" s="26"/>
      <c r="I63" s="29"/>
      <c r="J63" s="44"/>
      <c r="K63" s="88"/>
      <c r="L63" s="26"/>
      <c r="M63" s="29"/>
      <c r="N63" s="89"/>
      <c r="O63" s="69"/>
      <c r="P63" s="69"/>
      <c r="Q63" s="145" t="s">
        <v>99</v>
      </c>
      <c r="R63" s="69"/>
      <c r="S63" s="69"/>
      <c r="T63" s="69"/>
      <c r="U63" s="69"/>
      <c r="V63" s="69"/>
      <c r="W63" s="69"/>
      <c r="X63" s="69"/>
    </row>
    <row r="64" spans="1:24" ht="28.8">
      <c r="A64" s="68" t="s">
        <v>89</v>
      </c>
      <c r="B64" s="137" t="s">
        <v>81</v>
      </c>
      <c r="C64" s="7">
        <v>12</v>
      </c>
      <c r="D64" s="12">
        <v>16</v>
      </c>
      <c r="E64" s="29">
        <v>2</v>
      </c>
      <c r="F64" s="56"/>
      <c r="G64" s="10"/>
      <c r="H64" s="26"/>
      <c r="I64" s="29"/>
      <c r="J64" s="44"/>
      <c r="K64" s="88"/>
      <c r="L64" s="26"/>
      <c r="M64" s="29"/>
      <c r="N64" s="89"/>
      <c r="O64" s="69"/>
      <c r="P64" s="69"/>
      <c r="R64" s="69"/>
      <c r="S64" s="69"/>
      <c r="T64" s="69"/>
      <c r="U64" s="69"/>
      <c r="V64" s="69"/>
      <c r="W64" s="69"/>
      <c r="X64" s="69"/>
    </row>
    <row r="65" spans="1:25" ht="28.8">
      <c r="A65" s="68" t="s">
        <v>89</v>
      </c>
      <c r="B65" s="137" t="s">
        <v>82</v>
      </c>
      <c r="C65" s="7">
        <v>12</v>
      </c>
      <c r="D65" s="12">
        <v>16</v>
      </c>
      <c r="E65" s="29">
        <v>2</v>
      </c>
      <c r="F65" s="56"/>
      <c r="G65" s="10"/>
      <c r="H65" s="26"/>
      <c r="I65" s="29"/>
      <c r="J65" s="44"/>
      <c r="K65" s="88"/>
      <c r="L65" s="26"/>
      <c r="M65" s="29"/>
      <c r="N65" s="89"/>
      <c r="O65" s="69"/>
      <c r="P65" s="69"/>
      <c r="Q65" s="69"/>
      <c r="R65" s="69"/>
      <c r="S65" s="69"/>
      <c r="T65" s="69"/>
      <c r="U65" s="69"/>
      <c r="V65" s="69"/>
      <c r="W65" s="69"/>
      <c r="X65" s="69"/>
    </row>
    <row r="66" spans="1:25" ht="28.8">
      <c r="A66" s="68" t="s">
        <v>89</v>
      </c>
      <c r="B66" s="137" t="s">
        <v>83</v>
      </c>
      <c r="C66" s="7">
        <v>12</v>
      </c>
      <c r="D66" s="12">
        <v>16</v>
      </c>
      <c r="E66" s="29">
        <v>2</v>
      </c>
      <c r="F66" s="56"/>
      <c r="G66" s="10"/>
      <c r="H66" s="26"/>
      <c r="I66" s="29"/>
      <c r="J66" s="44"/>
      <c r="K66" s="88"/>
      <c r="L66" s="26"/>
      <c r="M66" s="29"/>
      <c r="N66" s="89"/>
      <c r="O66" s="69"/>
      <c r="P66" s="69"/>
      <c r="Q66" s="69"/>
      <c r="R66" s="69"/>
      <c r="S66" s="69"/>
      <c r="T66" s="69"/>
      <c r="U66" s="69"/>
      <c r="V66" s="69"/>
      <c r="W66" s="69"/>
      <c r="X66" s="69"/>
    </row>
    <row r="67" spans="1:25" ht="28.8">
      <c r="A67" s="68" t="s">
        <v>89</v>
      </c>
      <c r="B67" s="137" t="s">
        <v>84</v>
      </c>
      <c r="C67" s="7">
        <v>12</v>
      </c>
      <c r="D67" s="12">
        <v>16</v>
      </c>
      <c r="E67" s="29">
        <v>2</v>
      </c>
      <c r="F67" s="56"/>
      <c r="G67" s="10"/>
      <c r="H67" s="26"/>
      <c r="I67" s="29"/>
      <c r="J67" s="44"/>
      <c r="K67" s="88"/>
      <c r="L67" s="26"/>
      <c r="M67" s="29"/>
      <c r="N67" s="89"/>
      <c r="O67" s="69"/>
      <c r="P67" s="69"/>
      <c r="Q67" s="69"/>
      <c r="R67" s="69"/>
      <c r="S67" s="69"/>
      <c r="T67" s="69"/>
      <c r="U67" s="69"/>
      <c r="V67" s="69"/>
      <c r="W67" s="69"/>
      <c r="X67" s="69"/>
    </row>
    <row r="68" spans="1:25" ht="28.8">
      <c r="A68" s="68" t="s">
        <v>89</v>
      </c>
      <c r="B68" s="137" t="s">
        <v>85</v>
      </c>
      <c r="C68" s="7">
        <v>12</v>
      </c>
      <c r="D68" s="12">
        <v>16</v>
      </c>
      <c r="E68" s="29">
        <v>2</v>
      </c>
      <c r="F68" s="56"/>
      <c r="G68" s="10"/>
      <c r="H68" s="26"/>
      <c r="I68" s="29"/>
      <c r="J68" s="44"/>
      <c r="K68" s="88"/>
      <c r="L68" s="26"/>
      <c r="M68" s="29"/>
      <c r="N68" s="89"/>
      <c r="O68" s="69"/>
      <c r="P68" s="69"/>
      <c r="Q68" s="69"/>
      <c r="R68" s="69"/>
      <c r="S68" s="69"/>
      <c r="T68" s="69"/>
      <c r="U68" s="69"/>
      <c r="V68" s="69"/>
      <c r="W68" s="69"/>
      <c r="X68" s="69"/>
    </row>
    <row r="69" spans="1:25" ht="28.8">
      <c r="A69" s="68" t="s">
        <v>89</v>
      </c>
      <c r="B69" s="137" t="s">
        <v>86</v>
      </c>
      <c r="C69" s="7">
        <v>12</v>
      </c>
      <c r="D69" s="12">
        <v>16</v>
      </c>
      <c r="E69" s="29">
        <v>2</v>
      </c>
      <c r="F69" s="56"/>
      <c r="G69" s="10"/>
      <c r="H69" s="26"/>
      <c r="I69" s="29"/>
      <c r="J69" s="44"/>
      <c r="K69" s="88"/>
      <c r="L69" s="26"/>
      <c r="M69" s="29"/>
      <c r="N69" s="89"/>
      <c r="O69" s="69"/>
      <c r="P69" s="69"/>
      <c r="Q69" s="69"/>
      <c r="R69" s="69"/>
      <c r="S69" s="69"/>
      <c r="T69" s="69"/>
      <c r="U69" s="69"/>
      <c r="V69" s="69"/>
      <c r="W69" s="69"/>
      <c r="X69" s="69"/>
    </row>
    <row r="70" spans="1:25" ht="28.8">
      <c r="A70" s="68" t="s">
        <v>89</v>
      </c>
      <c r="B70" s="137" t="s">
        <v>87</v>
      </c>
      <c r="C70" s="7">
        <v>12</v>
      </c>
      <c r="D70" s="12">
        <v>16</v>
      </c>
      <c r="E70" s="29">
        <v>2</v>
      </c>
      <c r="F70" s="56"/>
      <c r="G70" s="10"/>
      <c r="H70" s="26"/>
      <c r="I70" s="29"/>
      <c r="J70" s="44"/>
      <c r="K70" s="88"/>
      <c r="L70" s="26"/>
      <c r="M70" s="29"/>
      <c r="N70" s="89"/>
      <c r="O70" s="69"/>
      <c r="P70" s="69"/>
      <c r="Q70" s="69"/>
      <c r="R70" s="69"/>
      <c r="S70" s="69"/>
      <c r="T70" s="69"/>
      <c r="U70" s="69"/>
      <c r="V70" s="69"/>
      <c r="W70" s="69"/>
      <c r="X70" s="69"/>
    </row>
    <row r="71" spans="1:25" ht="28.8">
      <c r="A71" s="68" t="s">
        <v>89</v>
      </c>
      <c r="B71" s="137" t="s">
        <v>88</v>
      </c>
      <c r="C71" s="7">
        <v>12</v>
      </c>
      <c r="D71" s="12">
        <v>16</v>
      </c>
      <c r="E71" s="29">
        <v>2</v>
      </c>
      <c r="F71" s="56"/>
      <c r="G71" s="10"/>
      <c r="H71" s="26"/>
      <c r="I71" s="29"/>
      <c r="J71" s="44"/>
      <c r="K71" s="88"/>
      <c r="L71" s="26"/>
      <c r="M71" s="29"/>
      <c r="N71" s="89"/>
      <c r="O71" s="69"/>
      <c r="P71" s="69"/>
      <c r="Q71" s="69"/>
      <c r="R71" s="69"/>
      <c r="S71" s="69"/>
      <c r="T71" s="69"/>
      <c r="U71" s="69"/>
      <c r="V71" s="69"/>
      <c r="W71" s="69"/>
      <c r="X71" s="69"/>
    </row>
    <row r="72" spans="1:25">
      <c r="A72" s="200" t="s">
        <v>92</v>
      </c>
      <c r="B72" s="201"/>
      <c r="C72" s="22">
        <f>C73</f>
        <v>0</v>
      </c>
      <c r="D72" s="22">
        <f>D73</f>
        <v>24</v>
      </c>
      <c r="E72" s="33"/>
      <c r="F72" s="55">
        <v>12</v>
      </c>
      <c r="G72" s="6"/>
      <c r="H72" s="22"/>
      <c r="I72" s="33">
        <f>SUM(I120:I120)</f>
        <v>0</v>
      </c>
      <c r="J72" s="43">
        <f>SUM(J120:J120)</f>
        <v>0</v>
      </c>
      <c r="K72" s="79">
        <f>G72+C72</f>
        <v>0</v>
      </c>
      <c r="L72" s="79">
        <f>H72+D72</f>
        <v>24</v>
      </c>
      <c r="M72" s="33">
        <f>E72+I72</f>
        <v>0</v>
      </c>
      <c r="N72" s="86">
        <f>F72+J72</f>
        <v>12</v>
      </c>
      <c r="O72" s="69"/>
      <c r="P72" s="69"/>
      <c r="Q72" s="69"/>
      <c r="R72" s="69"/>
      <c r="S72" s="69"/>
      <c r="T72" s="69"/>
      <c r="U72" s="69"/>
      <c r="V72" s="69"/>
      <c r="W72" s="69"/>
      <c r="X72" s="69"/>
    </row>
    <row r="73" spans="1:25" ht="28.8">
      <c r="A73" s="68" t="s">
        <v>4</v>
      </c>
      <c r="B73" s="141" t="s">
        <v>91</v>
      </c>
      <c r="C73" s="7">
        <v>0</v>
      </c>
      <c r="D73" s="12">
        <v>24</v>
      </c>
      <c r="E73" s="29"/>
      <c r="F73" s="56"/>
      <c r="G73" s="10"/>
      <c r="H73" s="26"/>
      <c r="I73" s="29"/>
      <c r="J73" s="44"/>
      <c r="K73" s="88"/>
      <c r="L73" s="26"/>
      <c r="M73" s="29"/>
      <c r="N73" s="8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1:25" ht="28.8">
      <c r="A74" s="68" t="s">
        <v>4</v>
      </c>
      <c r="B74" s="141" t="s">
        <v>90</v>
      </c>
      <c r="C74" s="7">
        <v>0</v>
      </c>
      <c r="D74" s="12">
        <v>32</v>
      </c>
      <c r="E74" s="29"/>
      <c r="F74" s="56"/>
      <c r="G74" s="10"/>
      <c r="H74" s="26"/>
      <c r="I74" s="29"/>
      <c r="J74" s="44"/>
      <c r="K74" s="88"/>
      <c r="L74" s="26"/>
      <c r="M74" s="29"/>
      <c r="N74" s="8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1:25">
      <c r="A75" s="205" t="s">
        <v>5</v>
      </c>
      <c r="B75" s="173"/>
      <c r="C75" s="118">
        <f>C72+C17+C13+C9</f>
        <v>108</v>
      </c>
      <c r="D75" s="118">
        <f>D72+D17+D13+D9</f>
        <v>168</v>
      </c>
      <c r="E75" s="35"/>
      <c r="F75" s="57">
        <f>SUM(F9:F74)</f>
        <v>30</v>
      </c>
      <c r="G75" s="118">
        <f>SUM(G10:G12,G14:G16,G70:G70)</f>
        <v>0</v>
      </c>
      <c r="H75" s="118">
        <f>SUM(H10:H12,H14:H16,H70:H70)</f>
        <v>0</v>
      </c>
      <c r="I75" s="35"/>
      <c r="J75" s="57">
        <f>SUM(J9:J74)</f>
        <v>0</v>
      </c>
      <c r="K75" s="108">
        <f>G75+C75</f>
        <v>108</v>
      </c>
      <c r="L75" s="108">
        <f>H75+D75</f>
        <v>168</v>
      </c>
      <c r="M75" s="35"/>
      <c r="N75" s="57">
        <f>SUM(N9:N74)</f>
        <v>30</v>
      </c>
      <c r="O75" s="69"/>
      <c r="P75" s="69"/>
      <c r="Q75" s="69"/>
      <c r="R75" s="69"/>
      <c r="S75" s="69"/>
      <c r="T75" s="69"/>
      <c r="U75" s="69"/>
      <c r="V75" s="69"/>
      <c r="W75" s="69"/>
      <c r="X75" s="69"/>
    </row>
    <row r="76" spans="1:25">
      <c r="A76" s="205"/>
      <c r="B76" s="173"/>
      <c r="C76" s="176">
        <f>SUM(C75:D75)</f>
        <v>276</v>
      </c>
      <c r="D76" s="199"/>
      <c r="E76" s="36"/>
      <c r="F76" s="58"/>
      <c r="G76" s="176">
        <f>SUM(G75:H75)</f>
        <v>0</v>
      </c>
      <c r="H76" s="199"/>
      <c r="I76" s="36"/>
      <c r="J76" s="46"/>
      <c r="K76" s="202">
        <f>SUM(K75:L75)</f>
        <v>276</v>
      </c>
      <c r="L76" s="199"/>
      <c r="M76" s="36"/>
      <c r="N76" s="94"/>
      <c r="O76" s="69"/>
      <c r="P76" s="69"/>
      <c r="Q76" s="69"/>
      <c r="R76" s="69"/>
      <c r="S76" s="69"/>
      <c r="T76" s="69"/>
      <c r="U76" s="69"/>
      <c r="V76" s="69"/>
      <c r="W76" s="69"/>
      <c r="X76" s="69"/>
    </row>
    <row r="77" spans="1:25">
      <c r="A77" s="173" t="s">
        <v>6</v>
      </c>
      <c r="B77" s="208"/>
      <c r="C77" s="176"/>
      <c r="D77" s="199"/>
      <c r="E77" s="37"/>
      <c r="F77" s="59"/>
      <c r="G77" s="176"/>
      <c r="H77" s="199"/>
      <c r="I77" s="37"/>
      <c r="J77" s="47"/>
      <c r="K77" s="202"/>
      <c r="L77" s="199"/>
      <c r="M77" s="37"/>
      <c r="N77" s="95"/>
      <c r="O77" s="69"/>
      <c r="P77" s="69"/>
      <c r="Q77" s="69"/>
      <c r="R77" s="69"/>
      <c r="S77" s="69"/>
      <c r="T77" s="69"/>
      <c r="U77" s="69"/>
      <c r="V77" s="69"/>
      <c r="W77" s="69"/>
      <c r="X77" s="69"/>
    </row>
    <row r="78" spans="1:25">
      <c r="A78" s="120"/>
      <c r="B78" s="142"/>
      <c r="C78" s="12"/>
      <c r="D78" s="12"/>
      <c r="E78" s="12"/>
      <c r="F78" s="7"/>
      <c r="G78" s="12"/>
      <c r="H78" s="12"/>
      <c r="I78" s="12"/>
      <c r="J78" s="12"/>
      <c r="K78" s="90"/>
      <c r="L78" s="12"/>
      <c r="M78" s="12"/>
      <c r="N78" s="91"/>
      <c r="O78" s="69"/>
      <c r="P78" s="69"/>
      <c r="Q78" s="69"/>
      <c r="R78" s="69"/>
      <c r="S78" s="69"/>
      <c r="T78" s="69"/>
      <c r="U78" s="69"/>
      <c r="V78" s="69"/>
      <c r="W78" s="69"/>
      <c r="X78" s="69"/>
    </row>
    <row r="79" spans="1:25">
      <c r="A79" s="209" t="s">
        <v>174</v>
      </c>
      <c r="B79" s="209"/>
      <c r="C79" s="193"/>
      <c r="D79" s="193"/>
      <c r="E79" s="193"/>
      <c r="F79" s="193"/>
      <c r="G79" s="193"/>
      <c r="H79" s="193"/>
      <c r="I79" s="193"/>
      <c r="J79" s="194"/>
      <c r="K79" s="195"/>
      <c r="L79" s="193"/>
      <c r="M79" s="193"/>
      <c r="N79" s="196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spans="1:25">
      <c r="A80" s="200" t="s">
        <v>9</v>
      </c>
      <c r="B80" s="201"/>
      <c r="C80" s="14">
        <f>C81</f>
        <v>0</v>
      </c>
      <c r="D80" s="14">
        <f>D81</f>
        <v>36</v>
      </c>
      <c r="E80" s="33"/>
      <c r="F80" s="60">
        <v>30</v>
      </c>
      <c r="G80" s="13"/>
      <c r="H80" s="27"/>
      <c r="I80" s="33">
        <f>SUM(I81:I81)</f>
        <v>0</v>
      </c>
      <c r="J80" s="48">
        <f>SUM(J81:J81)</f>
        <v>0</v>
      </c>
      <c r="K80" s="96"/>
      <c r="L80" s="27"/>
      <c r="M80" s="33">
        <f>E80+I80</f>
        <v>0</v>
      </c>
      <c r="N80" s="97">
        <f>F80+J80</f>
        <v>30</v>
      </c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spans="1:25" ht="43.2">
      <c r="A81" s="68" t="s">
        <v>24</v>
      </c>
      <c r="B81" s="140" t="s">
        <v>98</v>
      </c>
      <c r="C81" s="7">
        <v>0</v>
      </c>
      <c r="D81" s="12">
        <v>36</v>
      </c>
      <c r="E81" s="29">
        <v>30</v>
      </c>
      <c r="F81" s="28"/>
      <c r="G81" s="14"/>
      <c r="H81" s="28"/>
      <c r="I81" s="14"/>
      <c r="J81" s="32"/>
      <c r="K81" s="98"/>
      <c r="L81" s="28"/>
      <c r="M81" s="14"/>
      <c r="N81" s="9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spans="1:25">
      <c r="A82" s="167" t="s">
        <v>7</v>
      </c>
      <c r="B82" s="216"/>
      <c r="C82" s="19">
        <f>C81</f>
        <v>0</v>
      </c>
      <c r="D82" s="19">
        <f>D81</f>
        <v>36</v>
      </c>
      <c r="E82" s="39"/>
      <c r="F82" s="109">
        <f>F80</f>
        <v>30</v>
      </c>
      <c r="G82" s="19">
        <f>G81</f>
        <v>0</v>
      </c>
      <c r="H82" s="19">
        <f>H81</f>
        <v>0</v>
      </c>
      <c r="I82" s="39"/>
      <c r="J82" s="109">
        <f>J80</f>
        <v>0</v>
      </c>
      <c r="K82" s="108">
        <f>G82+C82</f>
        <v>0</v>
      </c>
      <c r="L82" s="108">
        <f>H82+D82</f>
        <v>36</v>
      </c>
      <c r="M82" s="39"/>
      <c r="N82" s="109">
        <f>N80</f>
        <v>30</v>
      </c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spans="1:25">
      <c r="A83" s="171"/>
      <c r="B83" s="217"/>
      <c r="C83" s="218">
        <f>SUM(C82:D82)</f>
        <v>36</v>
      </c>
      <c r="D83" s="207"/>
      <c r="E83" s="117"/>
      <c r="F83" s="58"/>
      <c r="G83" s="218">
        <f>SUM(G82:H82)</f>
        <v>0</v>
      </c>
      <c r="H83" s="207"/>
      <c r="I83" s="117"/>
      <c r="J83" s="46"/>
      <c r="K83" s="206">
        <f>SUM(K82:L82)</f>
        <v>36</v>
      </c>
      <c r="L83" s="207"/>
      <c r="M83" s="117"/>
      <c r="N83" s="94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spans="1:25">
      <c r="A84" s="173" t="s">
        <v>6</v>
      </c>
      <c r="B84" s="208"/>
      <c r="C84" s="218"/>
      <c r="D84" s="207"/>
      <c r="E84" s="40"/>
      <c r="F84" s="64"/>
      <c r="G84" s="218"/>
      <c r="H84" s="207"/>
      <c r="I84" s="40"/>
      <c r="J84" s="52"/>
      <c r="K84" s="206"/>
      <c r="L84" s="207"/>
      <c r="M84" s="40"/>
      <c r="N84" s="110"/>
    </row>
    <row r="85" spans="1:25">
      <c r="A85" s="125"/>
      <c r="B85" s="143"/>
      <c r="C85" s="20"/>
      <c r="D85" s="20"/>
      <c r="E85" s="20"/>
      <c r="F85" s="65"/>
      <c r="G85" s="20"/>
      <c r="H85" s="20"/>
      <c r="I85" s="20"/>
      <c r="J85" s="20"/>
      <c r="K85" s="111"/>
      <c r="L85" s="20"/>
      <c r="M85" s="20"/>
      <c r="N85" s="112"/>
    </row>
    <row r="86" spans="1:25" ht="15" thickBot="1">
      <c r="A86" s="169" t="s">
        <v>8</v>
      </c>
      <c r="B86" s="210"/>
      <c r="C86" s="21">
        <f>C82+C75</f>
        <v>108</v>
      </c>
      <c r="D86" s="21">
        <f>D82+D75</f>
        <v>204</v>
      </c>
      <c r="E86" s="41"/>
      <c r="F86" s="66">
        <f>F75+F82</f>
        <v>60</v>
      </c>
      <c r="G86" s="21">
        <f>G82+G75</f>
        <v>0</v>
      </c>
      <c r="H86" s="21">
        <f>H82+H75</f>
        <v>0</v>
      </c>
      <c r="I86" s="41"/>
      <c r="J86" s="53">
        <f>J75+J82</f>
        <v>0</v>
      </c>
      <c r="K86" s="21">
        <f>K82+K75</f>
        <v>108</v>
      </c>
      <c r="L86" s="21">
        <f>L82+L75</f>
        <v>204</v>
      </c>
      <c r="M86" s="41"/>
      <c r="N86" s="113">
        <f>N75+N82</f>
        <v>60</v>
      </c>
    </row>
    <row r="87" spans="1:25" ht="15" thickBot="1">
      <c r="A87" s="171"/>
      <c r="B87" s="211"/>
      <c r="C87" s="212">
        <f>SUM(C86:D86)</f>
        <v>312</v>
      </c>
      <c r="D87" s="213"/>
      <c r="E87" s="20"/>
      <c r="F87" s="65"/>
      <c r="G87" s="212">
        <f>SUM(G86:H86)</f>
        <v>0</v>
      </c>
      <c r="H87" s="213"/>
      <c r="I87" s="20"/>
      <c r="J87" s="20"/>
      <c r="K87" s="214">
        <f>SUM(K86:L86)</f>
        <v>312</v>
      </c>
      <c r="L87" s="215"/>
      <c r="M87" s="114"/>
      <c r="N87" s="115"/>
    </row>
  </sheetData>
  <mergeCells count="60">
    <mergeCell ref="A86:B87"/>
    <mergeCell ref="C87:D87"/>
    <mergeCell ref="G87:H87"/>
    <mergeCell ref="K87:L87"/>
    <mergeCell ref="A80:B80"/>
    <mergeCell ref="A82:B83"/>
    <mergeCell ref="C83:D83"/>
    <mergeCell ref="G83:H83"/>
    <mergeCell ref="K83:L83"/>
    <mergeCell ref="A84:B84"/>
    <mergeCell ref="C84:D84"/>
    <mergeCell ref="G84:H84"/>
    <mergeCell ref="K84:L84"/>
    <mergeCell ref="A79:B79"/>
    <mergeCell ref="C79:F79"/>
    <mergeCell ref="G79:J79"/>
    <mergeCell ref="K79:N79"/>
    <mergeCell ref="A9:B9"/>
    <mergeCell ref="A13:B13"/>
    <mergeCell ref="A17:B17"/>
    <mergeCell ref="A75:B76"/>
    <mergeCell ref="C76:D76"/>
    <mergeCell ref="G76:H76"/>
    <mergeCell ref="A72:B72"/>
    <mergeCell ref="K76:L76"/>
    <mergeCell ref="A77:B77"/>
    <mergeCell ref="C77:D77"/>
    <mergeCell ref="G77:H77"/>
    <mergeCell ref="K77:L77"/>
    <mergeCell ref="K6:K7"/>
    <mergeCell ref="L6:L7"/>
    <mergeCell ref="M6:M7"/>
    <mergeCell ref="N6:N7"/>
    <mergeCell ref="A8:B8"/>
    <mergeCell ref="C8:F8"/>
    <mergeCell ref="G8:J8"/>
    <mergeCell ref="K8:N8"/>
    <mergeCell ref="U5:V5"/>
    <mergeCell ref="W5:X5"/>
    <mergeCell ref="C6:C7"/>
    <mergeCell ref="D6:D7"/>
    <mergeCell ref="E6:E7"/>
    <mergeCell ref="F6:F7"/>
    <mergeCell ref="G6:G7"/>
    <mergeCell ref="H6:H7"/>
    <mergeCell ref="I6:I7"/>
    <mergeCell ref="J6:J7"/>
    <mergeCell ref="G5:H5"/>
    <mergeCell ref="I5:J5"/>
    <mergeCell ref="K5:N5"/>
    <mergeCell ref="O5:P5"/>
    <mergeCell ref="Q5:R5"/>
    <mergeCell ref="S5:T5"/>
    <mergeCell ref="A2:F2"/>
    <mergeCell ref="A3:B3"/>
    <mergeCell ref="A4:B4"/>
    <mergeCell ref="A5:B7"/>
    <mergeCell ref="C5:D5"/>
    <mergeCell ref="E5:F5"/>
    <mergeCell ref="C3:F3"/>
  </mergeCells>
  <conditionalFormatting sqref="F86">
    <cfRule type="cellIs" dxfId="8" priority="11" operator="notEqual">
      <formula>60</formula>
    </cfRule>
  </conditionalFormatting>
  <conditionalFormatting sqref="F75">
    <cfRule type="cellIs" dxfId="7" priority="13" operator="notEqual">
      <formula>30</formula>
    </cfRule>
  </conditionalFormatting>
  <conditionalFormatting sqref="J86">
    <cfRule type="cellIs" dxfId="6" priority="8" operator="notEqual">
      <formula>60</formula>
    </cfRule>
  </conditionalFormatting>
  <conditionalFormatting sqref="N82">
    <cfRule type="cellIs" dxfId="5" priority="6" operator="notEqual">
      <formula>30</formula>
    </cfRule>
  </conditionalFormatting>
  <conditionalFormatting sqref="N86">
    <cfRule type="cellIs" dxfId="4" priority="5" operator="notEqual">
      <formula>60</formula>
    </cfRule>
  </conditionalFormatting>
  <conditionalFormatting sqref="J75">
    <cfRule type="cellIs" dxfId="3" priority="4" operator="notEqual">
      <formula>30</formula>
    </cfRule>
  </conditionalFormatting>
  <conditionalFormatting sqref="N75">
    <cfRule type="cellIs" dxfId="2" priority="3" operator="notEqual">
      <formula>30</formula>
    </cfRule>
  </conditionalFormatting>
  <conditionalFormatting sqref="J82">
    <cfRule type="cellIs" dxfId="1" priority="2" operator="notEqual">
      <formula>30</formula>
    </cfRule>
  </conditionalFormatting>
  <conditionalFormatting sqref="F82">
    <cfRule type="cellIs" dxfId="0" priority="1" operator="notEqual">
      <formula>30</formula>
    </cfRule>
  </conditionalFormatting>
  <dataValidations count="1">
    <dataValidation type="list" allowBlank="1" showInputMessage="1" sqref="A10:A12 A13:B13 A2:A4 A79:B80 A8:B9 A81 A14:A16 A17:B17 B71:B72 A18:A74" xr:uid="{00000000-0002-0000-0200-000000000000}">
      <formula1>#REF!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Ms-IG sem 0,0-1,2</vt:lpstr>
      <vt:lpstr>Ms-IG sem 1,2-3,4</vt:lpstr>
      <vt:lpstr>Ms-IG sem 3,4-5,6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tigli</cp:lastModifiedBy>
  <dcterms:created xsi:type="dcterms:W3CDTF">2019-01-29T09:43:03Z</dcterms:created>
  <dcterms:modified xsi:type="dcterms:W3CDTF">2019-05-16T05:59:18Z</dcterms:modified>
</cp:coreProperties>
</file>