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PRIT\UFTAM\"/>
    </mc:Choice>
  </mc:AlternateContent>
  <xr:revisionPtr revIDLastSave="0" documentId="13_ncr:1_{DC55CAAA-37CE-4AE9-903A-D56FD0B0702F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2" i="1" l="1"/>
  <c r="M32" i="1"/>
  <c r="L32" i="1"/>
  <c r="H32" i="1"/>
  <c r="C32" i="1"/>
  <c r="D32" i="1"/>
  <c r="N32" i="1"/>
  <c r="J32" i="1"/>
  <c r="G32" i="1"/>
  <c r="F32" i="1"/>
  <c r="F30" i="1"/>
  <c r="L25" i="1"/>
  <c r="K25" i="1"/>
  <c r="H25" i="1"/>
  <c r="J21" i="1"/>
  <c r="F21" i="1"/>
  <c r="M9" i="1" l="1"/>
  <c r="I9" i="1"/>
  <c r="G25" i="1"/>
  <c r="C25" i="1"/>
  <c r="D25" i="1"/>
  <c r="J17" i="1"/>
  <c r="J25" i="1" s="1"/>
  <c r="F17" i="1"/>
  <c r="F25" i="1" s="1"/>
  <c r="J13" i="1"/>
  <c r="F13" i="1"/>
  <c r="J9" i="1"/>
  <c r="F9" i="1"/>
  <c r="I17" i="1" l="1"/>
  <c r="E17" i="1"/>
  <c r="I21" i="1"/>
  <c r="E21" i="1"/>
  <c r="M17" i="1" l="1"/>
  <c r="M21" i="1"/>
  <c r="N17" i="1"/>
  <c r="N21" i="1"/>
  <c r="E9" i="1"/>
  <c r="E13" i="1" l="1"/>
  <c r="J30" i="1"/>
  <c r="I30" i="1"/>
  <c r="I13" i="1"/>
  <c r="N30" i="1" l="1"/>
  <c r="M13" i="1"/>
  <c r="N9" i="1"/>
  <c r="C26" i="1"/>
  <c r="N13" i="1"/>
  <c r="N25" i="1" s="1"/>
  <c r="G26" i="1"/>
  <c r="M30" i="1"/>
  <c r="K26" i="1"/>
  <c r="K33" i="1"/>
  <c r="L36" i="1"/>
  <c r="G33" i="1"/>
  <c r="K36" i="1"/>
  <c r="H36" i="1"/>
  <c r="G36" i="1"/>
  <c r="C33" i="1"/>
  <c r="D36" i="1"/>
  <c r="C36" i="1"/>
  <c r="N36" i="1" l="1"/>
  <c r="J36" i="1"/>
  <c r="K37" i="1"/>
  <c r="G37" i="1"/>
  <c r="F36" i="1"/>
  <c r="C37" i="1"/>
  <c r="J38" i="1" l="1"/>
  <c r="F38" i="1"/>
</calcChain>
</file>

<file path=xl/sharedStrings.xml><?xml version="1.0" encoding="utf-8"?>
<sst xmlns="http://schemas.openxmlformats.org/spreadsheetml/2006/main" count="58" uniqueCount="39">
  <si>
    <t>CM</t>
  </si>
  <si>
    <t>TD</t>
  </si>
  <si>
    <t>Coef.</t>
  </si>
  <si>
    <t>ECTS</t>
  </si>
  <si>
    <t>Semestre 1</t>
  </si>
  <si>
    <t>Cours obligatoire</t>
  </si>
  <si>
    <t xml:space="preserve">Total  </t>
  </si>
  <si>
    <t>Volume horaire étudiant</t>
  </si>
  <si>
    <t>Semestre 2</t>
  </si>
  <si>
    <t xml:space="preserve">Total </t>
  </si>
  <si>
    <t xml:space="preserve">Total annuel  </t>
  </si>
  <si>
    <t>Intitulé des Unités d'Enseignement (UE) 
et 
des éléments pédagogiques (EP)</t>
  </si>
  <si>
    <t>Diplôme :</t>
  </si>
  <si>
    <t>S'appui sur un diplôme existant</t>
  </si>
  <si>
    <t>Création de diplôme</t>
  </si>
  <si>
    <t>Volume Horaire Partie française</t>
  </si>
  <si>
    <t>Volume Horaire Partie tunsienne</t>
  </si>
  <si>
    <t>Volume Horaire TOTAL</t>
  </si>
  <si>
    <t>X</t>
  </si>
  <si>
    <t>UE 1 : Stage de fin d'études</t>
  </si>
  <si>
    <t>Intitulé : Stage de fin d'études</t>
  </si>
  <si>
    <t>POURCENTAGE</t>
  </si>
  <si>
    <t>UE 1 : Logiciels pour Systèmes Embarqués : du mobile aux systèmes autonomes</t>
  </si>
  <si>
    <t>Environnements Logiciels pour la Programmation Avancée  de Terminaux Mobiles 1</t>
  </si>
  <si>
    <t>Environnements Logiciels pour la Programmation Avancée  de Terminaux Mobiles 2</t>
  </si>
  <si>
    <t>Systèmes intelligents autonomes</t>
  </si>
  <si>
    <t>UE 2 : Conception et Développement pour l'IoT : des objets connectés aux applications logicielles</t>
  </si>
  <si>
    <t>Middleware for Internet of Things</t>
  </si>
  <si>
    <t>Objets Connectés et services 1</t>
  </si>
  <si>
    <t>Objets Connectés et services 2</t>
  </si>
  <si>
    <t xml:space="preserve">UE 3 : Option Ingénierie </t>
  </si>
  <si>
    <t>Cours optionnel</t>
  </si>
  <si>
    <t>Cybersecurite</t>
  </si>
  <si>
    <t>SOA: Intégration de services</t>
  </si>
  <si>
    <t>Modélisation et conception des systèmes embarqués</t>
  </si>
  <si>
    <t>UE 4 : Projet de fin d'étude</t>
  </si>
  <si>
    <t>Projet de fin d'étude</t>
  </si>
  <si>
    <t>SHES</t>
  </si>
  <si>
    <t>Master 2 informatique - 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</si>
</sst>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6" xfId="0" applyBorder="1"/>
    <xf numFmtId="0" fontId="0" fillId="0" borderId="6" xfId="0" applyFill="1" applyBorder="1" applyAlignment="1">
      <alignment horizontal="left" vertical="center" wrapText="1"/>
    </xf>
    <xf numFmtId="0" fontId="0" fillId="0" borderId="1" xfId="0" applyBorder="1" applyAlignment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/>
    <xf numFmtId="0" fontId="0" fillId="0" borderId="13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13" xfId="0" applyBorder="1" applyAlignment="1"/>
    <xf numFmtId="0" fontId="0" fillId="0" borderId="15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6" borderId="8" xfId="0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3" borderId="22" xfId="0" applyFont="1" applyFill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0" xfId="0" applyBorder="1"/>
    <xf numFmtId="0" fontId="0" fillId="0" borderId="14" xfId="0" applyBorder="1"/>
    <xf numFmtId="0" fontId="0" fillId="0" borderId="6" xfId="0" applyBorder="1" applyAlignment="1"/>
    <xf numFmtId="0" fontId="0" fillId="0" borderId="27" xfId="0" applyBorder="1" applyAlignment="1"/>
    <xf numFmtId="0" fontId="0" fillId="5" borderId="23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34" xfId="0" applyBorder="1" applyAlignment="1"/>
    <xf numFmtId="0" fontId="0" fillId="5" borderId="31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3" borderId="36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19" xfId="0" applyBorder="1"/>
    <xf numFmtId="0" fontId="0" fillId="0" borderId="10" xfId="0" applyBorder="1"/>
    <xf numFmtId="0" fontId="0" fillId="0" borderId="37" xfId="0" applyBorder="1"/>
    <xf numFmtId="0" fontId="0" fillId="8" borderId="37" xfId="0" applyFill="1" applyBorder="1"/>
    <xf numFmtId="0" fontId="0" fillId="8" borderId="17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7" borderId="24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12" xfId="0" applyBorder="1" applyAlignment="1"/>
    <xf numFmtId="0" fontId="0" fillId="0" borderId="35" xfId="0" applyBorder="1" applyAlignment="1"/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left" vertical="center" inden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auto="1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32" workbookViewId="0">
      <pane ySplit="8064" topLeftCell="A50"/>
      <selection activeCell="F42" sqref="F42"/>
      <selection pane="bottomLeft" activeCell="A50" sqref="A50"/>
    </sheetView>
  </sheetViews>
  <sheetFormatPr baseColWidth="10" defaultRowHeight="14.4" x14ac:dyDescent="0.3"/>
  <cols>
    <col min="2" max="2" width="48.5546875" customWidth="1"/>
    <col min="3" max="3" width="8.109375" customWidth="1"/>
    <col min="4" max="4" width="7.109375" customWidth="1"/>
    <col min="5" max="5" width="8" customWidth="1"/>
    <col min="6" max="6" width="8.33203125" customWidth="1"/>
    <col min="7" max="7" width="7.6640625" customWidth="1"/>
    <col min="8" max="8" width="8.44140625" customWidth="1"/>
    <col min="9" max="9" width="7.6640625" customWidth="1"/>
    <col min="10" max="10" width="8.44140625" customWidth="1"/>
    <col min="11" max="11" width="6.6640625" customWidth="1"/>
    <col min="12" max="12" width="8.88671875" customWidth="1"/>
    <col min="13" max="13" width="8.6640625" customWidth="1"/>
    <col min="14" max="14" width="7.33203125" customWidth="1"/>
  </cols>
  <sheetData>
    <row r="1" spans="1:14" ht="15" customHeight="1" x14ac:dyDescent="0.3"/>
    <row r="2" spans="1:14" x14ac:dyDescent="0.3">
      <c r="A2" s="116" t="s">
        <v>12</v>
      </c>
      <c r="B2" s="116"/>
      <c r="C2" s="116"/>
      <c r="D2" s="116"/>
      <c r="E2" s="116"/>
      <c r="F2" s="116"/>
    </row>
    <row r="3" spans="1:14" x14ac:dyDescent="0.3">
      <c r="A3" s="117" t="s">
        <v>13</v>
      </c>
      <c r="B3" s="118"/>
      <c r="C3" s="119" t="s">
        <v>18</v>
      </c>
      <c r="D3" s="120" t="s">
        <v>38</v>
      </c>
      <c r="E3" s="119"/>
      <c r="F3" s="119"/>
    </row>
    <row r="4" spans="1:14" ht="15" thickBot="1" x14ac:dyDescent="0.35">
      <c r="A4" s="117" t="s">
        <v>14</v>
      </c>
      <c r="B4" s="118"/>
      <c r="C4" s="119"/>
      <c r="D4" s="119"/>
      <c r="E4" s="119"/>
      <c r="F4" s="119"/>
    </row>
    <row r="5" spans="1:14" ht="63" customHeight="1" x14ac:dyDescent="0.3">
      <c r="A5" s="70" t="s">
        <v>11</v>
      </c>
      <c r="B5" s="71"/>
      <c r="C5" s="72" t="s">
        <v>15</v>
      </c>
      <c r="D5" s="73"/>
      <c r="E5" s="62"/>
      <c r="F5" s="64"/>
      <c r="G5" s="66" t="s">
        <v>16</v>
      </c>
      <c r="H5" s="74"/>
      <c r="I5" s="75"/>
      <c r="J5" s="67"/>
      <c r="K5" s="98" t="s">
        <v>17</v>
      </c>
      <c r="L5" s="99"/>
      <c r="M5" s="100"/>
      <c r="N5" s="101"/>
    </row>
    <row r="6" spans="1:14" ht="34.5" customHeight="1" x14ac:dyDescent="0.3">
      <c r="A6" s="70"/>
      <c r="B6" s="71"/>
      <c r="C6" s="61" t="s">
        <v>0</v>
      </c>
      <c r="D6" s="61" t="s">
        <v>1</v>
      </c>
      <c r="E6" s="61" t="s">
        <v>2</v>
      </c>
      <c r="F6" s="63" t="s">
        <v>3</v>
      </c>
      <c r="G6" s="61" t="s">
        <v>0</v>
      </c>
      <c r="H6" s="61" t="s">
        <v>1</v>
      </c>
      <c r="I6" s="61" t="s">
        <v>2</v>
      </c>
      <c r="J6" s="63" t="s">
        <v>3</v>
      </c>
      <c r="K6" s="104" t="s">
        <v>0</v>
      </c>
      <c r="L6" s="61" t="s">
        <v>1</v>
      </c>
      <c r="M6" s="61" t="s">
        <v>2</v>
      </c>
      <c r="N6" s="102" t="s">
        <v>3</v>
      </c>
    </row>
    <row r="7" spans="1:14" ht="217.8" customHeight="1" x14ac:dyDescent="0.3">
      <c r="A7" s="72"/>
      <c r="B7" s="73"/>
      <c r="C7" s="62"/>
      <c r="D7" s="62"/>
      <c r="E7" s="62"/>
      <c r="F7" s="64"/>
      <c r="G7" s="62"/>
      <c r="H7" s="62"/>
      <c r="I7" s="62"/>
      <c r="J7" s="64"/>
      <c r="K7" s="105"/>
      <c r="L7" s="62"/>
      <c r="M7" s="62"/>
      <c r="N7" s="64"/>
    </row>
    <row r="8" spans="1:14" ht="39" customHeight="1" x14ac:dyDescent="0.3">
      <c r="A8" s="76" t="s">
        <v>4</v>
      </c>
      <c r="B8" s="77"/>
      <c r="C8" s="78"/>
      <c r="D8" s="78"/>
      <c r="E8" s="78"/>
      <c r="F8" s="79"/>
      <c r="G8" s="78"/>
      <c r="H8" s="78"/>
      <c r="I8" s="78"/>
      <c r="J8" s="79"/>
      <c r="K8" s="95"/>
      <c r="L8" s="78"/>
      <c r="M8" s="78"/>
      <c r="N8" s="96"/>
    </row>
    <row r="9" spans="1:14" x14ac:dyDescent="0.3">
      <c r="A9" s="80" t="s">
        <v>22</v>
      </c>
      <c r="B9" s="81"/>
      <c r="C9" s="3"/>
      <c r="D9" s="12"/>
      <c r="E9" s="15">
        <f>SUM(I10:I10)</f>
        <v>2</v>
      </c>
      <c r="F9" s="26">
        <f>SUM(E10:E12)</f>
        <v>2</v>
      </c>
      <c r="G9" s="3"/>
      <c r="H9" s="12"/>
      <c r="I9" s="15">
        <f>SUM(M10:M10)</f>
        <v>0</v>
      </c>
      <c r="J9" s="26">
        <f>SUM(I10:I12)</f>
        <v>4</v>
      </c>
      <c r="K9" s="37"/>
      <c r="L9" s="36"/>
      <c r="M9" s="15">
        <f>SUM(Q10:Q10)</f>
        <v>0</v>
      </c>
      <c r="N9" s="38">
        <f>F9+J9</f>
        <v>6</v>
      </c>
    </row>
    <row r="10" spans="1:14" ht="28.8" x14ac:dyDescent="0.3">
      <c r="A10" s="33" t="s">
        <v>5</v>
      </c>
      <c r="B10" s="106" t="s">
        <v>23</v>
      </c>
      <c r="C10" s="1"/>
      <c r="D10" s="1"/>
      <c r="E10" s="1"/>
      <c r="F10" s="1"/>
      <c r="G10" s="53">
        <v>12</v>
      </c>
      <c r="H10" s="53">
        <v>16</v>
      </c>
      <c r="I10" s="114">
        <v>2</v>
      </c>
      <c r="J10" s="1"/>
      <c r="K10" s="53">
        <v>42</v>
      </c>
      <c r="L10" s="53">
        <v>42</v>
      </c>
      <c r="M10" s="53"/>
      <c r="N10" s="114"/>
    </row>
    <row r="11" spans="1:14" ht="28.8" x14ac:dyDescent="0.3">
      <c r="A11" s="33" t="s">
        <v>5</v>
      </c>
      <c r="B11" s="107" t="s">
        <v>24</v>
      </c>
      <c r="C11" s="1"/>
      <c r="D11" s="1"/>
      <c r="E11" s="1"/>
      <c r="F11" s="1"/>
      <c r="G11" s="53">
        <v>12</v>
      </c>
      <c r="H11" s="53">
        <v>16</v>
      </c>
      <c r="I11" s="114">
        <v>2</v>
      </c>
      <c r="J11" s="1"/>
      <c r="K11" s="53"/>
      <c r="L11" s="53"/>
      <c r="M11" s="53"/>
      <c r="N11" s="114"/>
    </row>
    <row r="12" spans="1:14" ht="15" customHeight="1" x14ac:dyDescent="0.3">
      <c r="A12" s="33" t="s">
        <v>5</v>
      </c>
      <c r="B12" s="108" t="s">
        <v>25</v>
      </c>
      <c r="C12" s="53">
        <v>12</v>
      </c>
      <c r="D12" s="53">
        <v>16</v>
      </c>
      <c r="E12" s="114">
        <v>2</v>
      </c>
      <c r="F12" s="1"/>
      <c r="G12" s="1"/>
      <c r="H12" s="115"/>
      <c r="I12" s="1"/>
      <c r="J12" s="1"/>
      <c r="K12" s="1"/>
      <c r="L12" s="1"/>
      <c r="M12" s="1"/>
      <c r="N12" s="1"/>
    </row>
    <row r="13" spans="1:14" x14ac:dyDescent="0.3">
      <c r="A13" s="82" t="s">
        <v>26</v>
      </c>
      <c r="B13" s="83"/>
      <c r="C13" s="111"/>
      <c r="D13" s="112"/>
      <c r="E13" s="15">
        <f>SUM(E14:E16)</f>
        <v>6</v>
      </c>
      <c r="F13" s="26">
        <f>SUM(E14:E16)</f>
        <v>6</v>
      </c>
      <c r="G13" s="111"/>
      <c r="H13" s="112"/>
      <c r="I13" s="15">
        <f>SUM(I14:I16)</f>
        <v>0</v>
      </c>
      <c r="J13" s="26">
        <f>SUM(I14:I16)</f>
        <v>0</v>
      </c>
      <c r="K13" s="113"/>
      <c r="L13" s="112"/>
      <c r="M13" s="15">
        <f>E13+I13</f>
        <v>6</v>
      </c>
      <c r="N13" s="38">
        <f>F13+J13</f>
        <v>6</v>
      </c>
    </row>
    <row r="14" spans="1:14" ht="28.8" x14ac:dyDescent="0.3">
      <c r="A14" s="33" t="s">
        <v>5</v>
      </c>
      <c r="B14" s="108" t="s">
        <v>27</v>
      </c>
      <c r="C14" s="53">
        <v>12</v>
      </c>
      <c r="D14" s="53">
        <v>16</v>
      </c>
      <c r="E14" s="53">
        <v>2</v>
      </c>
      <c r="F14" s="114"/>
      <c r="G14" s="53"/>
      <c r="H14" s="53"/>
      <c r="I14" s="53"/>
      <c r="J14" s="114"/>
      <c r="K14" s="53">
        <v>12</v>
      </c>
      <c r="L14" s="53">
        <v>15</v>
      </c>
      <c r="M14" s="53"/>
      <c r="N14" s="114"/>
    </row>
    <row r="15" spans="1:14" ht="28.8" x14ac:dyDescent="0.3">
      <c r="A15" s="33" t="s">
        <v>5</v>
      </c>
      <c r="B15" s="108" t="s">
        <v>28</v>
      </c>
      <c r="C15" s="53">
        <v>12</v>
      </c>
      <c r="D15" s="53">
        <v>16</v>
      </c>
      <c r="E15" s="53">
        <v>2</v>
      </c>
      <c r="F15" s="114"/>
      <c r="G15" s="114"/>
      <c r="H15" s="114"/>
      <c r="I15" s="53"/>
      <c r="J15" s="114"/>
      <c r="K15" s="114">
        <v>8</v>
      </c>
      <c r="L15" s="114">
        <v>12</v>
      </c>
      <c r="M15" s="53"/>
      <c r="N15" s="114"/>
    </row>
    <row r="16" spans="1:14" ht="28.8" x14ac:dyDescent="0.3">
      <c r="A16" s="33" t="s">
        <v>5</v>
      </c>
      <c r="B16" s="108" t="s">
        <v>29</v>
      </c>
      <c r="C16" s="53">
        <v>12</v>
      </c>
      <c r="D16" s="53">
        <v>16</v>
      </c>
      <c r="E16" s="53">
        <v>2</v>
      </c>
      <c r="F16" s="53"/>
      <c r="G16" s="53"/>
      <c r="H16" s="53"/>
      <c r="I16" s="53"/>
      <c r="J16" s="53"/>
      <c r="K16" s="53">
        <v>24</v>
      </c>
      <c r="L16" s="53">
        <v>8</v>
      </c>
      <c r="M16" s="53"/>
      <c r="N16" s="53"/>
    </row>
    <row r="17" spans="1:14" ht="14.4" customHeight="1" x14ac:dyDescent="0.3">
      <c r="A17" s="89" t="s">
        <v>30</v>
      </c>
      <c r="B17" s="90"/>
      <c r="C17" s="111"/>
      <c r="D17" s="112"/>
      <c r="E17" s="15">
        <f>SUM(E18:E20)</f>
        <v>0</v>
      </c>
      <c r="F17" s="26">
        <f>SUM(E18:E20)</f>
        <v>0</v>
      </c>
      <c r="G17" s="111"/>
      <c r="H17" s="112"/>
      <c r="I17" s="15">
        <f>SUM(I18:I20)</f>
        <v>6</v>
      </c>
      <c r="J17" s="26">
        <f>SUM(I18:I20)</f>
        <v>6</v>
      </c>
      <c r="K17" s="113"/>
      <c r="L17" s="112"/>
      <c r="M17" s="15">
        <f>E17+I17</f>
        <v>6</v>
      </c>
      <c r="N17" s="38">
        <f>F17+J17</f>
        <v>6</v>
      </c>
    </row>
    <row r="18" spans="1:14" ht="28.8" x14ac:dyDescent="0.3">
      <c r="A18" s="33" t="s">
        <v>31</v>
      </c>
      <c r="B18" s="109" t="s">
        <v>32</v>
      </c>
      <c r="C18" s="53"/>
      <c r="D18" s="53"/>
      <c r="E18" s="53"/>
      <c r="F18" s="114"/>
      <c r="G18" s="53">
        <v>12</v>
      </c>
      <c r="H18" s="53">
        <v>16</v>
      </c>
      <c r="I18" s="53">
        <v>2</v>
      </c>
      <c r="J18" s="114">
        <v>2</v>
      </c>
      <c r="K18" s="53">
        <v>18</v>
      </c>
      <c r="L18" s="53">
        <v>18</v>
      </c>
      <c r="M18" s="53"/>
      <c r="N18" s="114"/>
    </row>
    <row r="19" spans="1:14" ht="28.8" x14ac:dyDescent="0.3">
      <c r="A19" s="33" t="s">
        <v>31</v>
      </c>
      <c r="B19" s="109" t="s">
        <v>33</v>
      </c>
      <c r="C19" s="114"/>
      <c r="D19" s="114"/>
      <c r="E19" s="53"/>
      <c r="F19" s="114"/>
      <c r="G19" s="53">
        <v>12</v>
      </c>
      <c r="H19" s="53">
        <v>16</v>
      </c>
      <c r="I19" s="53">
        <v>2</v>
      </c>
      <c r="J19" s="114">
        <v>2</v>
      </c>
      <c r="K19" s="114">
        <v>18</v>
      </c>
      <c r="L19" s="114">
        <v>18</v>
      </c>
      <c r="M19" s="53"/>
      <c r="N19" s="114"/>
    </row>
    <row r="20" spans="1:14" ht="28.8" x14ac:dyDescent="0.3">
      <c r="A20" s="33" t="s">
        <v>31</v>
      </c>
      <c r="B20" s="109" t="s">
        <v>34</v>
      </c>
      <c r="C20" s="53"/>
      <c r="D20" s="53"/>
      <c r="E20" s="53"/>
      <c r="F20" s="53"/>
      <c r="G20" s="53">
        <v>12</v>
      </c>
      <c r="H20" s="53">
        <v>16</v>
      </c>
      <c r="I20" s="53">
        <v>2</v>
      </c>
      <c r="J20" s="53">
        <v>2</v>
      </c>
      <c r="K20" s="53">
        <v>32</v>
      </c>
      <c r="L20" s="53">
        <v>20</v>
      </c>
      <c r="M20" s="53"/>
      <c r="N20" s="53"/>
    </row>
    <row r="21" spans="1:14" ht="14.4" customHeight="1" x14ac:dyDescent="0.3">
      <c r="A21" s="82" t="s">
        <v>35</v>
      </c>
      <c r="B21" s="83"/>
      <c r="C21" s="111"/>
      <c r="D21" s="112"/>
      <c r="E21" s="15">
        <f>SUM(E22:E23)</f>
        <v>12</v>
      </c>
      <c r="F21" s="26">
        <f>SUM(E22:E24)</f>
        <v>12</v>
      </c>
      <c r="G21" s="111"/>
      <c r="H21" s="112"/>
      <c r="I21" s="15">
        <f>SUM(I22:I23)</f>
        <v>0</v>
      </c>
      <c r="J21" s="26">
        <f>SUM(I22:I24)</f>
        <v>0</v>
      </c>
      <c r="K21" s="113"/>
      <c r="L21" s="112"/>
      <c r="M21" s="15">
        <f>E21+I21</f>
        <v>12</v>
      </c>
      <c r="N21" s="38">
        <f>F21+J21</f>
        <v>12</v>
      </c>
    </row>
    <row r="22" spans="1:14" ht="28.8" x14ac:dyDescent="0.3">
      <c r="A22" s="33" t="s">
        <v>5</v>
      </c>
      <c r="B22" s="110" t="s">
        <v>36</v>
      </c>
      <c r="C22" s="53">
        <v>0</v>
      </c>
      <c r="D22" s="53">
        <v>24</v>
      </c>
      <c r="E22" s="53">
        <v>12</v>
      </c>
      <c r="F22" s="114"/>
      <c r="G22" s="53"/>
      <c r="H22" s="53"/>
      <c r="I22" s="53"/>
      <c r="J22" s="114"/>
      <c r="K22" s="53">
        <v>38</v>
      </c>
      <c r="L22" s="53">
        <v>2</v>
      </c>
      <c r="M22" s="53"/>
      <c r="N22" s="114"/>
    </row>
    <row r="23" spans="1:14" ht="28.8" x14ac:dyDescent="0.3">
      <c r="A23" s="33" t="s">
        <v>5</v>
      </c>
      <c r="B23" s="110" t="s">
        <v>37</v>
      </c>
      <c r="C23" s="1"/>
      <c r="D23" s="1"/>
      <c r="E23" s="1"/>
      <c r="F23" s="114"/>
      <c r="G23" s="53">
        <v>0</v>
      </c>
      <c r="H23" s="53">
        <v>32</v>
      </c>
      <c r="I23" s="53">
        <v>0</v>
      </c>
      <c r="J23" s="114"/>
      <c r="K23" s="114">
        <v>18</v>
      </c>
      <c r="L23" s="114">
        <v>0</v>
      </c>
      <c r="M23" s="53"/>
      <c r="N23" s="114"/>
    </row>
    <row r="24" spans="1:14" x14ac:dyDescent="0.3">
      <c r="A24" s="48"/>
      <c r="B24" s="49"/>
      <c r="C24" s="6"/>
      <c r="D24" s="7"/>
      <c r="E24" s="7"/>
      <c r="F24" s="4"/>
      <c r="G24" s="6"/>
      <c r="H24" s="7"/>
      <c r="I24" s="7"/>
      <c r="J24" s="7"/>
      <c r="K24" s="39"/>
      <c r="L24" s="7"/>
      <c r="M24" s="7"/>
      <c r="N24" s="40"/>
    </row>
    <row r="25" spans="1:14" x14ac:dyDescent="0.3">
      <c r="A25" s="65" t="s">
        <v>6</v>
      </c>
      <c r="B25" s="66"/>
      <c r="C25" s="54">
        <f>SUM(G10:G10,C14:C16,C18:C20,C22:C23)</f>
        <v>48</v>
      </c>
      <c r="D25" s="52">
        <f>SUM(H10:H10,D14:D16,D18:D20,D22:D23)</f>
        <v>88</v>
      </c>
      <c r="E25" s="16"/>
      <c r="F25" s="27">
        <f>F21+F17+F13+F9</f>
        <v>20</v>
      </c>
      <c r="G25" s="54">
        <f>SUM(K10:K10,G14:G16,G18:G20,G22:G23)</f>
        <v>78</v>
      </c>
      <c r="H25" s="54">
        <f>SUM(L10:L10,H14:H16,H18:H20,H22:H23)</f>
        <v>122</v>
      </c>
      <c r="I25" s="16"/>
      <c r="J25" s="27">
        <f>J21+J17+J13+J9</f>
        <v>10</v>
      </c>
      <c r="K25" s="54">
        <f>SUM(O10:O10,K14:K16,K18:K20,K22:K23)</f>
        <v>168</v>
      </c>
      <c r="L25" s="54">
        <f>SUM(P10:P10,L14:L16,L18:L20,L22:L23)</f>
        <v>93</v>
      </c>
      <c r="M25" s="16"/>
      <c r="N25" s="27">
        <f>N21+N17+N13+N9</f>
        <v>30</v>
      </c>
    </row>
    <row r="26" spans="1:14" x14ac:dyDescent="0.3">
      <c r="A26" s="65"/>
      <c r="B26" s="66"/>
      <c r="C26" s="67">
        <f>SUM(C25:D25)</f>
        <v>136</v>
      </c>
      <c r="D26" s="68"/>
      <c r="E26" s="17"/>
      <c r="F26" s="28"/>
      <c r="G26" s="67">
        <f>SUM(G25:H25)</f>
        <v>200</v>
      </c>
      <c r="H26" s="68"/>
      <c r="I26" s="17"/>
      <c r="J26" s="22"/>
      <c r="K26" s="103">
        <f>SUM(K25:L25)</f>
        <v>261</v>
      </c>
      <c r="L26" s="68"/>
      <c r="M26" s="17"/>
      <c r="N26" s="41"/>
    </row>
    <row r="27" spans="1:14" x14ac:dyDescent="0.3">
      <c r="A27" s="66" t="s">
        <v>7</v>
      </c>
      <c r="B27" s="87"/>
      <c r="C27" s="67"/>
      <c r="D27" s="68"/>
      <c r="E27" s="18"/>
      <c r="F27" s="29"/>
      <c r="G27" s="67"/>
      <c r="H27" s="68"/>
      <c r="I27" s="18"/>
      <c r="J27" s="23"/>
      <c r="K27" s="103"/>
      <c r="L27" s="68"/>
      <c r="M27" s="18"/>
      <c r="N27" s="42"/>
    </row>
    <row r="28" spans="1:14" x14ac:dyDescent="0.3">
      <c r="A28" s="48"/>
      <c r="B28" s="49"/>
      <c r="C28" s="7"/>
      <c r="D28" s="7"/>
      <c r="E28" s="7"/>
      <c r="F28" s="4"/>
      <c r="G28" s="7"/>
      <c r="H28" s="7"/>
      <c r="I28" s="7"/>
      <c r="J28" s="7"/>
      <c r="K28" s="39"/>
      <c r="L28" s="7"/>
      <c r="M28" s="7"/>
      <c r="N28" s="40"/>
    </row>
    <row r="29" spans="1:14" x14ac:dyDescent="0.3">
      <c r="A29" s="88" t="s">
        <v>8</v>
      </c>
      <c r="B29" s="88"/>
      <c r="C29" s="78"/>
      <c r="D29" s="78"/>
      <c r="E29" s="78"/>
      <c r="F29" s="78"/>
      <c r="G29" s="78"/>
      <c r="H29" s="78"/>
      <c r="I29" s="78"/>
      <c r="J29" s="79"/>
      <c r="K29" s="95"/>
      <c r="L29" s="78"/>
      <c r="M29" s="78"/>
      <c r="N29" s="96"/>
    </row>
    <row r="30" spans="1:14" x14ac:dyDescent="0.3">
      <c r="A30" s="82" t="s">
        <v>19</v>
      </c>
      <c r="B30" s="83"/>
      <c r="C30" s="8"/>
      <c r="D30" s="13"/>
      <c r="E30" s="15">
        <v>30</v>
      </c>
      <c r="F30" s="30">
        <f>E31</f>
        <v>30</v>
      </c>
      <c r="G30" s="8"/>
      <c r="H30" s="13"/>
      <c r="I30" s="15">
        <f>SUM(I31:I31)</f>
        <v>0</v>
      </c>
      <c r="J30" s="24">
        <f>SUM(J31:J31)</f>
        <v>0</v>
      </c>
      <c r="K30" s="43"/>
      <c r="L30" s="13"/>
      <c r="M30" s="15">
        <f>E30+I30</f>
        <v>30</v>
      </c>
      <c r="N30" s="44">
        <f>F30+J30</f>
        <v>30</v>
      </c>
    </row>
    <row r="31" spans="1:14" ht="28.8" x14ac:dyDescent="0.3">
      <c r="A31" s="33" t="s">
        <v>5</v>
      </c>
      <c r="B31" s="2" t="s">
        <v>20</v>
      </c>
      <c r="C31" s="9">
        <v>0</v>
      </c>
      <c r="D31" s="14">
        <v>5</v>
      </c>
      <c r="E31" s="9">
        <v>30</v>
      </c>
      <c r="F31" s="5"/>
      <c r="G31" s="9"/>
      <c r="H31" s="14"/>
      <c r="I31" s="9"/>
      <c r="J31" s="14"/>
      <c r="K31" s="45">
        <v>0</v>
      </c>
      <c r="L31" s="14">
        <v>5</v>
      </c>
      <c r="M31" s="9"/>
      <c r="N31" s="46"/>
    </row>
    <row r="32" spans="1:14" x14ac:dyDescent="0.3">
      <c r="A32" s="69" t="s">
        <v>9</v>
      </c>
      <c r="B32" s="91"/>
      <c r="C32" s="31">
        <f>C30</f>
        <v>0</v>
      </c>
      <c r="D32" s="31">
        <f>D30</f>
        <v>0</v>
      </c>
      <c r="E32" s="19"/>
      <c r="F32" s="31">
        <f>F30</f>
        <v>30</v>
      </c>
      <c r="G32" s="31">
        <f>G30</f>
        <v>0</v>
      </c>
      <c r="H32" s="31">
        <f>H30</f>
        <v>0</v>
      </c>
      <c r="I32" s="19"/>
      <c r="J32" s="31">
        <f>J30</f>
        <v>0</v>
      </c>
      <c r="K32" s="31">
        <f>K30</f>
        <v>0</v>
      </c>
      <c r="L32" s="31">
        <f>L30</f>
        <v>0</v>
      </c>
      <c r="M32" s="31">
        <f>M30</f>
        <v>30</v>
      </c>
      <c r="N32" s="31">
        <f>N30</f>
        <v>30</v>
      </c>
    </row>
    <row r="33" spans="1:14" x14ac:dyDescent="0.3">
      <c r="A33" s="72"/>
      <c r="B33" s="92"/>
      <c r="C33" s="93">
        <f>SUM(C32:D32)</f>
        <v>0</v>
      </c>
      <c r="D33" s="94"/>
      <c r="E33" s="20"/>
      <c r="F33" s="28"/>
      <c r="G33" s="93">
        <f>SUM(G32:H32)</f>
        <v>0</v>
      </c>
      <c r="H33" s="94"/>
      <c r="I33" s="20"/>
      <c r="J33" s="22"/>
      <c r="K33" s="97">
        <f>SUM(K32:L32)</f>
        <v>0</v>
      </c>
      <c r="L33" s="94"/>
      <c r="M33" s="20"/>
      <c r="N33" s="41"/>
    </row>
    <row r="34" spans="1:14" x14ac:dyDescent="0.3">
      <c r="A34" s="66" t="s">
        <v>7</v>
      </c>
      <c r="B34" s="87"/>
      <c r="C34" s="121"/>
      <c r="D34" s="121"/>
      <c r="E34" s="10"/>
      <c r="F34" s="10"/>
      <c r="G34" s="121"/>
      <c r="H34" s="121"/>
      <c r="I34" s="10"/>
      <c r="J34" s="10"/>
      <c r="K34" s="121"/>
      <c r="L34" s="121"/>
      <c r="M34" s="10"/>
      <c r="N34" s="10"/>
    </row>
    <row r="35" spans="1:14" x14ac:dyDescent="0.3">
      <c r="A35" s="50"/>
      <c r="B35" s="5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 thickBot="1" x14ac:dyDescent="0.35">
      <c r="A36" s="70" t="s">
        <v>10</v>
      </c>
      <c r="B36" s="84"/>
      <c r="C36" s="11">
        <f>C32+C25</f>
        <v>48</v>
      </c>
      <c r="D36" s="11">
        <f>D32+D25</f>
        <v>88</v>
      </c>
      <c r="E36" s="21"/>
      <c r="F36" s="32">
        <f>F25+F32</f>
        <v>50</v>
      </c>
      <c r="G36" s="11">
        <f>G32+G25</f>
        <v>78</v>
      </c>
      <c r="H36" s="11">
        <f>H32+H25</f>
        <v>122</v>
      </c>
      <c r="I36" s="21"/>
      <c r="J36" s="25">
        <f>J25+J32</f>
        <v>10</v>
      </c>
      <c r="K36" s="11">
        <f>K32+K25</f>
        <v>168</v>
      </c>
      <c r="L36" s="11">
        <f>L32+L25</f>
        <v>93</v>
      </c>
      <c r="M36" s="21"/>
      <c r="N36" s="47">
        <f>N25+N32</f>
        <v>60</v>
      </c>
    </row>
    <row r="37" spans="1:14" ht="16.8" customHeight="1" thickBot="1" x14ac:dyDescent="0.35">
      <c r="A37" s="70"/>
      <c r="B37" s="84"/>
      <c r="C37" s="85">
        <f>SUM(C36:D36)</f>
        <v>136</v>
      </c>
      <c r="D37" s="86"/>
      <c r="E37" s="34"/>
      <c r="F37" s="56"/>
      <c r="G37" s="85">
        <f>SUM(G36:H36)</f>
        <v>200</v>
      </c>
      <c r="H37" s="86"/>
      <c r="I37" s="34"/>
      <c r="J37" s="34"/>
      <c r="K37" s="85">
        <f>SUM(K36:L36)</f>
        <v>261</v>
      </c>
      <c r="L37" s="86"/>
      <c r="M37" s="34"/>
      <c r="N37" s="35"/>
    </row>
    <row r="38" spans="1:14" ht="15" thickBot="1" x14ac:dyDescent="0.35">
      <c r="A38" s="59" t="s">
        <v>21</v>
      </c>
      <c r="B38" s="60"/>
      <c r="C38" s="57"/>
      <c r="D38" s="57"/>
      <c r="E38" s="57"/>
      <c r="F38" s="58">
        <f>F36/$N$36</f>
        <v>0.83333333333333337</v>
      </c>
      <c r="G38" s="57"/>
      <c r="H38" s="57"/>
      <c r="I38" s="57"/>
      <c r="J38" s="58">
        <f>J36/$N$36</f>
        <v>0.16666666666666666</v>
      </c>
      <c r="K38" s="57"/>
      <c r="L38" s="57"/>
      <c r="M38" s="57"/>
      <c r="N38" s="55"/>
    </row>
  </sheetData>
  <mergeCells count="55">
    <mergeCell ref="K29:N29"/>
    <mergeCell ref="K33:L33"/>
    <mergeCell ref="K34:L34"/>
    <mergeCell ref="K37:L37"/>
    <mergeCell ref="K5:N5"/>
    <mergeCell ref="L6:L7"/>
    <mergeCell ref="M6:M7"/>
    <mergeCell ref="N6:N7"/>
    <mergeCell ref="K8:N8"/>
    <mergeCell ref="K26:L26"/>
    <mergeCell ref="K27:L27"/>
    <mergeCell ref="K6:K7"/>
    <mergeCell ref="G37:H37"/>
    <mergeCell ref="G33:H33"/>
    <mergeCell ref="G5:H5"/>
    <mergeCell ref="I5:J5"/>
    <mergeCell ref="G6:G7"/>
    <mergeCell ref="H6:H7"/>
    <mergeCell ref="I6:I7"/>
    <mergeCell ref="J6:J7"/>
    <mergeCell ref="G8:J8"/>
    <mergeCell ref="G26:H26"/>
    <mergeCell ref="G27:H27"/>
    <mergeCell ref="G29:J29"/>
    <mergeCell ref="G34:H34"/>
    <mergeCell ref="A36:B37"/>
    <mergeCell ref="C37:D37"/>
    <mergeCell ref="A27:B27"/>
    <mergeCell ref="C27:D27"/>
    <mergeCell ref="A29:B29"/>
    <mergeCell ref="C29:F29"/>
    <mergeCell ref="A30:B30"/>
    <mergeCell ref="A32:B33"/>
    <mergeCell ref="C33:D33"/>
    <mergeCell ref="A34:B34"/>
    <mergeCell ref="C34:D34"/>
    <mergeCell ref="A13:B13"/>
    <mergeCell ref="A21:B21"/>
    <mergeCell ref="A17:B17"/>
    <mergeCell ref="A38:B38"/>
    <mergeCell ref="A2:F2"/>
    <mergeCell ref="D6:D7"/>
    <mergeCell ref="E6:E7"/>
    <mergeCell ref="F6:F7"/>
    <mergeCell ref="A3:B3"/>
    <mergeCell ref="A4:B4"/>
    <mergeCell ref="A25:B26"/>
    <mergeCell ref="C26:D26"/>
    <mergeCell ref="A5:B7"/>
    <mergeCell ref="C5:D5"/>
    <mergeCell ref="E5:F5"/>
    <mergeCell ref="C6:C7"/>
    <mergeCell ref="A8:B8"/>
    <mergeCell ref="C8:F8"/>
    <mergeCell ref="A9:B9"/>
  </mergeCells>
  <conditionalFormatting sqref="F36">
    <cfRule type="cellIs" dxfId="21" priority="20" operator="notEqual">
      <formula>60</formula>
    </cfRule>
  </conditionalFormatting>
  <conditionalFormatting sqref="F25">
    <cfRule type="cellIs" dxfId="20" priority="22" operator="notEqual">
      <formula>30</formula>
    </cfRule>
  </conditionalFormatting>
  <conditionalFormatting sqref="F32">
    <cfRule type="cellIs" dxfId="19" priority="21" operator="notEqual">
      <formula>30</formula>
    </cfRule>
  </conditionalFormatting>
  <conditionalFormatting sqref="J36">
    <cfRule type="cellIs" dxfId="18" priority="17" operator="notEqual">
      <formula>60</formula>
    </cfRule>
  </conditionalFormatting>
  <conditionalFormatting sqref="N36">
    <cfRule type="cellIs" dxfId="15" priority="14" operator="notEqual">
      <formula>60</formula>
    </cfRule>
  </conditionalFormatting>
  <conditionalFormatting sqref="J25">
    <cfRule type="cellIs" dxfId="12" priority="11" operator="notEqual">
      <formula>30</formula>
    </cfRule>
  </conditionalFormatting>
  <conditionalFormatting sqref="N25">
    <cfRule type="cellIs" dxfId="9" priority="10" operator="notEqual">
      <formula>30</formula>
    </cfRule>
  </conditionalFormatting>
  <conditionalFormatting sqref="G32">
    <cfRule type="cellIs" dxfId="8" priority="9" operator="notEqual">
      <formula>30</formula>
    </cfRule>
  </conditionalFormatting>
  <conditionalFormatting sqref="J32">
    <cfRule type="cellIs" dxfId="7" priority="8" operator="notEqual">
      <formula>30</formula>
    </cfRule>
  </conditionalFormatting>
  <conditionalFormatting sqref="N32">
    <cfRule type="cellIs" dxfId="6" priority="7" operator="notEqual">
      <formula>30</formula>
    </cfRule>
  </conditionalFormatting>
  <conditionalFormatting sqref="D32">
    <cfRule type="cellIs" dxfId="5" priority="6" operator="notEqual">
      <formula>30</formula>
    </cfRule>
  </conditionalFormatting>
  <conditionalFormatting sqref="C32">
    <cfRule type="cellIs" dxfId="4" priority="5" operator="notEqual">
      <formula>30</formula>
    </cfRule>
  </conditionalFormatting>
  <conditionalFormatting sqref="H32">
    <cfRule type="cellIs" dxfId="3" priority="4" operator="notEqual">
      <formula>30</formula>
    </cfRule>
  </conditionalFormatting>
  <conditionalFormatting sqref="L32">
    <cfRule type="cellIs" dxfId="2" priority="3" operator="notEqual">
      <formula>30</formula>
    </cfRule>
  </conditionalFormatting>
  <conditionalFormatting sqref="M32">
    <cfRule type="cellIs" dxfId="1" priority="2" operator="notEqual">
      <formula>30</formula>
    </cfRule>
  </conditionalFormatting>
  <conditionalFormatting sqref="K32">
    <cfRule type="cellIs" dxfId="0" priority="1" operator="notEqual">
      <formula>30</formula>
    </cfRule>
  </conditionalFormatting>
  <dataValidations count="2">
    <dataValidation type="list" allowBlank="1" showInputMessage="1" sqref="A13:B13 A2:A4 A29:B30 A8:B9 A31 A17:B17" xr:uid="{00000000-0002-0000-0000-000000000000}">
      <formula1>#REF!</formula1>
    </dataValidation>
    <dataValidation type="list" allowBlank="1" showInputMessage="1" sqref="A10:A12 A14:A16 A18:A23 B21" xr:uid="{4EAEFA72-86B5-46DB-938E-C81C6D5E1F0A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tigli</cp:lastModifiedBy>
  <dcterms:created xsi:type="dcterms:W3CDTF">2019-01-29T09:43:03Z</dcterms:created>
  <dcterms:modified xsi:type="dcterms:W3CDTF">2019-05-24T07:16:41Z</dcterms:modified>
</cp:coreProperties>
</file>