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480" yWindow="300" windowWidth="18492" windowHeight="11208" activeTab="3"/>
  </bookViews>
  <sheets>
    <sheet name="Avis" sheetId="5" r:id="rId1"/>
    <sheet name="Evaluation" sheetId="1" r:id="rId2"/>
    <sheet name="Notes" sheetId="4" r:id="rId3"/>
    <sheet name="Auditions" sheetId="8" r:id="rId4"/>
  </sheets>
  <calcPr calcId="152511"/>
</workbook>
</file>

<file path=xl/calcChain.xml><?xml version="1.0" encoding="utf-8"?>
<calcChain xmlns="http://schemas.openxmlformats.org/spreadsheetml/2006/main">
  <c r="C10" i="8" l="1"/>
  <c r="H14" i="1" l="1"/>
  <c r="H16" i="1" s="1"/>
  <c r="H17" i="1" s="1"/>
  <c r="H18" i="1" s="1"/>
  <c r="H19" i="1" s="1"/>
  <c r="H20" i="1" s="1"/>
  <c r="H21" i="1" s="1"/>
  <c r="H22" i="1" s="1"/>
  <c r="H23" i="1" s="1"/>
  <c r="F5" i="8" l="1"/>
  <c r="G4" i="8"/>
  <c r="G5" i="8" s="1"/>
  <c r="F6" i="8" s="1"/>
  <c r="G6" i="8" s="1"/>
  <c r="D4" i="8"/>
  <c r="E4" i="8"/>
  <c r="D13" i="8"/>
  <c r="E13" i="8"/>
  <c r="D14" i="8"/>
  <c r="E14" i="8"/>
  <c r="D5" i="8"/>
  <c r="E5" i="8"/>
  <c r="D15" i="8"/>
  <c r="E15" i="8"/>
  <c r="D16" i="8"/>
  <c r="E16" i="8"/>
  <c r="D6" i="8"/>
  <c r="E6" i="8"/>
  <c r="D17" i="8"/>
  <c r="E17" i="8"/>
  <c r="D7" i="8"/>
  <c r="E7" i="8"/>
  <c r="D18" i="8"/>
  <c r="E18" i="8"/>
  <c r="D19" i="8"/>
  <c r="E19" i="8"/>
  <c r="D20" i="8"/>
  <c r="E20" i="8"/>
  <c r="D21" i="8"/>
  <c r="E21" i="8"/>
  <c r="D22" i="8"/>
  <c r="E22" i="8"/>
  <c r="D23" i="8"/>
  <c r="E23" i="8"/>
  <c r="D24" i="8"/>
  <c r="E24" i="8"/>
  <c r="D8" i="8"/>
  <c r="E8" i="8"/>
  <c r="D9" i="8"/>
  <c r="E9" i="8"/>
  <c r="D25" i="8"/>
  <c r="E25" i="8"/>
  <c r="D10" i="8"/>
  <c r="E10" i="8"/>
  <c r="D11" i="8"/>
  <c r="E11" i="8"/>
  <c r="D12" i="8"/>
  <c r="E12" i="8"/>
  <c r="G35" i="4"/>
  <c r="I35" i="4"/>
  <c r="F7" i="8" l="1"/>
  <c r="G7" i="8"/>
  <c r="F8" i="8" s="1"/>
  <c r="D5" i="4"/>
  <c r="D6" i="4"/>
  <c r="D10" i="4"/>
  <c r="D11" i="4"/>
  <c r="D13" i="4"/>
  <c r="D14" i="4"/>
  <c r="D15" i="4"/>
  <c r="D16" i="4"/>
  <c r="D17" i="4"/>
  <c r="D18" i="4"/>
  <c r="D20" i="4"/>
  <c r="D21" i="4"/>
  <c r="D22" i="4"/>
  <c r="D23" i="4"/>
  <c r="D24" i="4"/>
  <c r="D25" i="4"/>
  <c r="D26" i="4"/>
  <c r="D28" i="4"/>
  <c r="D29" i="4"/>
  <c r="D31" i="4"/>
  <c r="D32" i="4"/>
  <c r="D33" i="4"/>
  <c r="G8" i="8" l="1"/>
  <c r="F9" i="8"/>
  <c r="B25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4" i="4"/>
  <c r="G9" i="8" l="1"/>
  <c r="F10" i="8" s="1"/>
  <c r="B4" i="8"/>
  <c r="C4" i="8"/>
  <c r="B13" i="8"/>
  <c r="C13" i="8"/>
  <c r="B27" i="8"/>
  <c r="C27" i="8"/>
  <c r="B28" i="8"/>
  <c r="C28" i="8"/>
  <c r="B29" i="8"/>
  <c r="C29" i="8"/>
  <c r="B14" i="8"/>
  <c r="C14" i="8"/>
  <c r="B5" i="8"/>
  <c r="C5" i="8"/>
  <c r="B30" i="8"/>
  <c r="C30" i="8"/>
  <c r="B15" i="8"/>
  <c r="C15" i="8"/>
  <c r="B16" i="8"/>
  <c r="C16" i="8"/>
  <c r="B6" i="8"/>
  <c r="C6" i="8"/>
  <c r="B17" i="8"/>
  <c r="C17" i="8"/>
  <c r="B7" i="8"/>
  <c r="C7" i="8"/>
  <c r="B18" i="8"/>
  <c r="C18" i="8"/>
  <c r="B31" i="8"/>
  <c r="C31" i="8"/>
  <c r="B19" i="8"/>
  <c r="C19" i="8"/>
  <c r="B20" i="8"/>
  <c r="C20" i="8"/>
  <c r="B21" i="8"/>
  <c r="C21" i="8"/>
  <c r="B22" i="8"/>
  <c r="C22" i="8"/>
  <c r="B23" i="8"/>
  <c r="C23" i="8"/>
  <c r="B24" i="8"/>
  <c r="C24" i="8"/>
  <c r="B8" i="8"/>
  <c r="C8" i="8"/>
  <c r="B32" i="8"/>
  <c r="C32" i="8"/>
  <c r="B9" i="8"/>
  <c r="C9" i="8"/>
  <c r="B25" i="8"/>
  <c r="C25" i="8"/>
  <c r="B33" i="8"/>
  <c r="C33" i="8"/>
  <c r="B10" i="8"/>
  <c r="B11" i="8"/>
  <c r="C11" i="8"/>
  <c r="B12" i="8"/>
  <c r="C12" i="8"/>
  <c r="C26" i="8"/>
  <c r="B26" i="8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B4" i="4"/>
  <c r="A4" i="4"/>
  <c r="A5" i="1"/>
  <c r="B5" i="1"/>
  <c r="A6" i="1"/>
  <c r="B6" i="1"/>
  <c r="A7" i="1"/>
  <c r="B7" i="1"/>
  <c r="A8" i="1"/>
  <c r="B8" i="1"/>
  <c r="A9" i="1"/>
  <c r="B9" i="1"/>
  <c r="A10" i="1"/>
  <c r="B10" i="1"/>
  <c r="A11" i="1"/>
  <c r="B11" i="1"/>
  <c r="A12" i="1"/>
  <c r="B12" i="1"/>
  <c r="A13" i="1"/>
  <c r="B13" i="1"/>
  <c r="A14" i="1"/>
  <c r="B14" i="1"/>
  <c r="A15" i="1"/>
  <c r="B15" i="1"/>
  <c r="A16" i="1"/>
  <c r="B16" i="1"/>
  <c r="A17" i="1"/>
  <c r="B17" i="1"/>
  <c r="A18" i="1"/>
  <c r="B18" i="1"/>
  <c r="A19" i="1"/>
  <c r="B19" i="1"/>
  <c r="A20" i="1"/>
  <c r="B20" i="1"/>
  <c r="A21" i="1"/>
  <c r="B21" i="1"/>
  <c r="A22" i="1"/>
  <c r="B22" i="1"/>
  <c r="A23" i="1"/>
  <c r="B23" i="1"/>
  <c r="A24" i="1"/>
  <c r="B24" i="1"/>
  <c r="A25" i="1"/>
  <c r="B25" i="1"/>
  <c r="A26" i="1"/>
  <c r="B26" i="1"/>
  <c r="A27" i="1"/>
  <c r="B27" i="1"/>
  <c r="A28" i="1"/>
  <c r="B28" i="1"/>
  <c r="A29" i="1"/>
  <c r="B29" i="1"/>
  <c r="A30" i="1"/>
  <c r="B30" i="1"/>
  <c r="A31" i="1"/>
  <c r="B31" i="1"/>
  <c r="A32" i="1"/>
  <c r="B32" i="1"/>
  <c r="A33" i="1"/>
  <c r="B33" i="1"/>
  <c r="B4" i="1"/>
  <c r="A4" i="1"/>
  <c r="G10" i="8" l="1"/>
  <c r="F11" i="8"/>
  <c r="I36" i="4"/>
  <c r="G11" i="8" l="1"/>
  <c r="F12" i="8" s="1"/>
  <c r="G12" i="8" s="1"/>
  <c r="F13" i="8" s="1"/>
  <c r="G13" i="8" s="1"/>
  <c r="F14" i="8" s="1"/>
  <c r="G14" i="8" s="1"/>
  <c r="F15" i="8" s="1"/>
  <c r="G15" i="8" s="1"/>
  <c r="F16" i="8" s="1"/>
  <c r="G16" i="8" s="1"/>
  <c r="F17" i="8" s="1"/>
  <c r="G17" i="8" s="1"/>
  <c r="F18" i="8" s="1"/>
  <c r="G18" i="8" s="1"/>
  <c r="F19" i="8" s="1"/>
  <c r="G19" i="8" l="1"/>
  <c r="F20" i="8" s="1"/>
  <c r="G20" i="8" l="1"/>
  <c r="F21" i="8" s="1"/>
  <c r="G21" i="8" l="1"/>
  <c r="F22" i="8" s="1"/>
  <c r="G22" i="8" l="1"/>
  <c r="F23" i="8" s="1"/>
  <c r="G23" i="8" l="1"/>
  <c r="F24" i="8" s="1"/>
  <c r="G24" i="8" l="1"/>
  <c r="F25" i="8" s="1"/>
  <c r="G25" i="8" s="1"/>
</calcChain>
</file>

<file path=xl/comments1.xml><?xml version="1.0" encoding="utf-8"?>
<comments xmlns="http://schemas.openxmlformats.org/spreadsheetml/2006/main">
  <authors>
    <author>Auteur</author>
  </authors>
  <commentList>
    <comment ref="J5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Manque de sérieux
Pas le profil idéal
</t>
        </r>
      </text>
    </comment>
    <comment ref="J6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Papier. Evaluer sa participation y compris dans le développement.
Synthèse et abstraction ?</t>
        </r>
      </text>
    </comment>
    <comment ref="J10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Peu de participation en classe.
Bonne conception UML (abstraction).</t>
        </r>
      </text>
    </comment>
    <comment ref="J11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Présente mais peu participative. Sérieuse.
Pense en arabe et exprime en français =&gt; Niveau de langue
Très mauvais test: le plus mauvais de tous.</t>
        </r>
      </text>
    </comment>
    <comment ref="J13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Papier
A passer vite.
Test recherche.</t>
        </r>
      </text>
    </comment>
    <comment ref="J14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A passer vite.
Test recherche.
A gérer ?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Pourquoi 3 UE de retard ?</t>
        </r>
      </text>
    </comment>
    <comment ref="J16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Absences et non présent à des examens</t>
        </r>
      </text>
    </comment>
    <comment ref="J17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Au-delà de la communication gratter les compétences techniques</t>
        </r>
      </text>
    </comment>
    <comment ref="J1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Pourquoi des résultats aussi moyens ?
5 ECTS des UE de l'an dernier non validées</t>
        </r>
      </text>
    </comment>
    <comment ref="J20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Admis double diplôme à Lille. Préfèrerait IFI
Bonne communication. Technique ?</t>
        </r>
      </text>
    </comment>
    <comment ref="J21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Technique ?</t>
        </r>
      </text>
    </comment>
    <comment ref="J22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Sérieux.Travailleur.
Technique ?</t>
        </r>
      </text>
    </comment>
    <comment ref="J23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Test abstraction
Papier</t>
        </r>
      </text>
    </comment>
    <comment ref="D24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Très mauvais test et auditionné. Attention à vérifier.</t>
        </r>
      </text>
    </comment>
    <comment ref="J24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Accepté à l'ISEP
Papier
Technique ?
Mauvais Test (un des plus mauvais)</t>
        </r>
      </text>
    </comment>
    <comment ref="D25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Bon test pourtant un warning. Attention à ne pas rater.</t>
        </r>
      </text>
    </comment>
    <comment ref="J25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Absentéisme surtout le matin car responsable d'un club
Papier
Bon document pour le Test !</t>
        </r>
      </text>
    </comment>
    <comment ref="J26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Problèmes de communication (pb français ?)
Problèmes de compréhension</t>
        </r>
      </text>
    </comment>
    <comment ref="D2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Bon Test - Mauvais résultats d'année (absentéisme)</t>
        </r>
      </text>
    </comment>
    <comment ref="J2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Très bon développeur
Pb absentéisme
Tester abstraction
Perception de sa propre image ?
Bon test de recrutement !!</t>
        </r>
      </text>
    </comment>
    <comment ref="J29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Autonomie indenpendance (parentale)
Possible à Sophia ?</t>
        </r>
      </text>
    </comment>
    <comment ref="J31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Pb de santé (accident). Absence 1 mois.  En binôme avec Bilel (le précédent).</t>
        </r>
      </text>
    </comment>
    <comment ref="J32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Bon dans son groupe de projet.
Grosse interrogation absence résultats</t>
        </r>
      </text>
    </comment>
    <comment ref="J33" authorId="0" shapeId="0">
      <text>
        <r>
          <rPr>
            <b/>
            <sz val="9"/>
            <color indexed="81"/>
            <rFont val="Tahoma"/>
            <family val="2"/>
          </rPr>
          <t xml:space="preserve">Auteur:
</t>
        </r>
      </text>
    </comment>
    <comment ref="I35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Grand jury</t>
        </r>
      </text>
    </comment>
    <comment ref="I36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Petit jury</t>
        </r>
      </text>
    </comment>
  </commentList>
</comments>
</file>

<file path=xl/sharedStrings.xml><?xml version="1.0" encoding="utf-8"?>
<sst xmlns="http://schemas.openxmlformats.org/spreadsheetml/2006/main" count="264" uniqueCount="144">
  <si>
    <t>Amine</t>
  </si>
  <si>
    <t>Ahmed</t>
  </si>
  <si>
    <t>Raed</t>
  </si>
  <si>
    <t>Mohamed Amine</t>
  </si>
  <si>
    <t>Avis</t>
  </si>
  <si>
    <t>Français</t>
  </si>
  <si>
    <t>Audition</t>
  </si>
  <si>
    <t>Oui</t>
  </si>
  <si>
    <t>Non</t>
  </si>
  <si>
    <t>Anglais</t>
  </si>
  <si>
    <t>Abdelhedi</t>
  </si>
  <si>
    <t xml:space="preserve">BELGHITH </t>
  </si>
  <si>
    <t>BEN EL HADJ</t>
  </si>
  <si>
    <t>BEN HAJJI</t>
  </si>
  <si>
    <t>BEN HARB</t>
  </si>
  <si>
    <t>BEN HASSOUNA</t>
  </si>
  <si>
    <t>BEN SALEM</t>
  </si>
  <si>
    <t>Bilel</t>
  </si>
  <si>
    <t>BEN YOUSSEF</t>
  </si>
  <si>
    <t>Aryj</t>
  </si>
  <si>
    <t>BOUKTHIR</t>
  </si>
  <si>
    <t>Manel</t>
  </si>
  <si>
    <t>BOUKHRIS</t>
  </si>
  <si>
    <t>Aroua</t>
  </si>
  <si>
    <t>BOUSSARSAR</t>
  </si>
  <si>
    <t>CHAMMEM</t>
  </si>
  <si>
    <t>Nizar</t>
  </si>
  <si>
    <t>Anis</t>
  </si>
  <si>
    <t>Tahiya</t>
  </si>
  <si>
    <t>Mahdi</t>
  </si>
  <si>
    <t>CHIHI</t>
  </si>
  <si>
    <t xml:space="preserve">Bilel </t>
  </si>
  <si>
    <t>DAMI</t>
  </si>
  <si>
    <t>DAOUD</t>
  </si>
  <si>
    <t>Syrine</t>
  </si>
  <si>
    <t>DHANE</t>
  </si>
  <si>
    <t>Asma</t>
  </si>
  <si>
    <t>GHARBI</t>
  </si>
  <si>
    <t>Hibat Allah</t>
  </si>
  <si>
    <t>HAJ FREJ</t>
  </si>
  <si>
    <t>HAOUALA</t>
  </si>
  <si>
    <t>Senda</t>
  </si>
  <si>
    <t>JEMAL</t>
  </si>
  <si>
    <t xml:space="preserve">Seifallah </t>
  </si>
  <si>
    <t xml:space="preserve">JEDIDI </t>
  </si>
  <si>
    <t>KAMOUN</t>
  </si>
  <si>
    <t xml:space="preserve">Youssef </t>
  </si>
  <si>
    <t>KETATNI</t>
  </si>
  <si>
    <t>KHELIL</t>
  </si>
  <si>
    <t>Hamdi</t>
  </si>
  <si>
    <t>KORBI</t>
  </si>
  <si>
    <t xml:space="preserve">Montassar </t>
  </si>
  <si>
    <t>LAHOUAR</t>
  </si>
  <si>
    <t xml:space="preserve">Hedi </t>
  </si>
  <si>
    <t>MERAI</t>
  </si>
  <si>
    <t>Ameni</t>
  </si>
  <si>
    <t>NASRI</t>
  </si>
  <si>
    <t>RADHOUANI</t>
  </si>
  <si>
    <t xml:space="preserve">Rafaâ </t>
  </si>
  <si>
    <t>Kais</t>
  </si>
  <si>
    <t>SELMI</t>
  </si>
  <si>
    <t>SOUGUIR</t>
  </si>
  <si>
    <t xml:space="preserve">Ghada </t>
  </si>
  <si>
    <t>Evaluation</t>
  </si>
  <si>
    <t>Photo</t>
  </si>
  <si>
    <t>Nom</t>
  </si>
  <si>
    <t>Prénom</t>
  </si>
  <si>
    <t>Note Jury</t>
  </si>
  <si>
    <t>Jury</t>
  </si>
  <si>
    <t>Rattrapage 3UE</t>
  </si>
  <si>
    <t>Admis</t>
  </si>
  <si>
    <t>Rattrapage 1UE</t>
  </si>
  <si>
    <t>Rattrapage 8UE</t>
  </si>
  <si>
    <t>Rattrapage 5UE</t>
  </si>
  <si>
    <t>Rattrapage 2UE</t>
  </si>
  <si>
    <t>Admis Encouragement</t>
  </si>
  <si>
    <t>Admise Encouragement</t>
  </si>
  <si>
    <t>Admis Félicitations</t>
  </si>
  <si>
    <t>Admise avec Félicitations</t>
  </si>
  <si>
    <t>Admise</t>
  </si>
  <si>
    <t>Rattrapage</t>
  </si>
  <si>
    <t>Candidature IFI</t>
  </si>
  <si>
    <t>Commission</t>
  </si>
  <si>
    <t>2_4</t>
  </si>
  <si>
    <t>Mouna</t>
  </si>
  <si>
    <t>Coefficient</t>
  </si>
  <si>
    <t>1_4</t>
  </si>
  <si>
    <t>Grand Jury</t>
  </si>
  <si>
    <t>Durée pause</t>
  </si>
  <si>
    <t>Durée Petit Jury</t>
  </si>
  <si>
    <t>Durée Grand Jury</t>
  </si>
  <si>
    <t>Commentaires</t>
  </si>
  <si>
    <t>Points positifs</t>
  </si>
  <si>
    <t>Points négatifs</t>
  </si>
  <si>
    <t>D</t>
  </si>
  <si>
    <t>C-</t>
  </si>
  <si>
    <t>E</t>
  </si>
  <si>
    <t>B-</t>
  </si>
  <si>
    <t>D-</t>
  </si>
  <si>
    <t>C</t>
  </si>
  <si>
    <t>C+</t>
  </si>
  <si>
    <t>B</t>
  </si>
  <si>
    <t>A</t>
  </si>
  <si>
    <t>A+</t>
  </si>
  <si>
    <t>A-</t>
  </si>
  <si>
    <t>B+</t>
  </si>
  <si>
    <t>D+</t>
  </si>
  <si>
    <t>E+</t>
  </si>
  <si>
    <t>E-</t>
  </si>
  <si>
    <t>Correspondance</t>
  </si>
  <si>
    <t>Volontaire et sérieuse</t>
  </si>
  <si>
    <t>Effectivement trop timide. Va avoir du mal à trouver sa place dans un groupe à Nice où risque de ne pas être visible à distance.</t>
  </si>
  <si>
    <t>S'exprime très bien en français. N'avait pas compris/vu qu'il fallait rédiger en anglais la deuxième partie</t>
  </si>
  <si>
    <t>A négligé les cours pour se concentrer le projet… Reconnait son erreur.</t>
  </si>
  <si>
    <t>GJ</t>
  </si>
  <si>
    <t>N'est pas capable de comprendre que 260 milliards de messages pour les voitures à Tunis, cela ne passera pas à l'échelle…</t>
  </si>
  <si>
    <t>Assez bon techniquement mais un peu trop.</t>
  </si>
  <si>
    <t>Réussite de ses UE avec 2 mois d'absence</t>
  </si>
  <si>
    <t xml:space="preserve">A toujours eu de bon résultats jusqu'à présent (Mention Bien au Bac, Mention B l'an dernier). Justifie ses problèmes d'absentéisme par le décès de son père, que cette année a été difficile pour lui, mais qu'il a repris le dessus. Passe en ce moment les rattrapages et pense y arriver. </t>
  </si>
  <si>
    <t>Pas de réalisme technologique sur la partie proposée dans sa rédaction.</t>
  </si>
  <si>
    <t>Beaucoup de technologies maîtrisées, mais pas de recul par rapport à cela. N'est pass capable de voir les limitations dans le passage à l'échelle.</t>
  </si>
  <si>
    <t>Trop proche de l'implémentation et a du mal à s'en sortir. Manque d'abstraction (pas de possibilité de lui faire sortir un automate et dénombrer le nombre de combinaisons).</t>
  </si>
  <si>
    <t>Est capable présenter (top) correctement son projet. Bien car est capable de présenter la partie article de manière synthétique.</t>
  </si>
  <si>
    <t>S'est bloquée. Pas assez de connaissances technologiques (étrangement).</t>
  </si>
  <si>
    <t>Motivé par la recherche. Sait ce qu'il veut.</t>
  </si>
  <si>
    <t>S'exprime très bien en anglais et en français. Finalement, souhaite s'orienter sur la recherche.</t>
  </si>
  <si>
    <t>Ne sait pas vraiment entre recherche et ingénierie. A besoin de cadrage dans la partie recherche.</t>
  </si>
  <si>
    <t>Pas mal techniquement. Est assez capable de justifier les choix avec  des arguments.</t>
  </si>
  <si>
    <t>Des problèmes relationnels avec les autres membres du groupe. Attention au problème Rami Ftouhi ?</t>
  </si>
  <si>
    <t>Très bon français s'exprime bien et est à l'aise. Voir le rapport. Motivée par la recherche</t>
  </si>
  <si>
    <t>Soucis avec l'anglais (pas fluent)</t>
  </si>
  <si>
    <t>RAS!</t>
  </si>
  <si>
    <t>Retenu à Centrale Lille mais en partie Info Industrielle (qui l'intéresse moins). Bon argument de justification. Bien, a fait des recherches (projet européen). Est-ce motivé par la recherche.</t>
  </si>
  <si>
    <t>Pas de réalisme technologique. Ne connait pas. Français pas fluide.</t>
  </si>
  <si>
    <t>Motivation clairement énoncé pour les systèmes embarqués.</t>
  </si>
  <si>
    <t>N'aime pas beaucoup le développement ? Difficile de le faire parler. Le français a beaucoup de mal à venir (trop).</t>
  </si>
  <si>
    <t>Sérieux et va toujours en cours (pour aider le prof éventuellement ;)</t>
  </si>
  <si>
    <t>A du mal à abstraire son problème. Français pourrait être mieux.</t>
  </si>
  <si>
    <t>A des trous techniques important dans ce "qu'il maîtrise".</t>
  </si>
  <si>
    <t>A pris un peu de recul en allant à cette conférence. Mais n'en a pas forcément tiré tout le potentiel.</t>
  </si>
  <si>
    <t>Présidente d'un club.</t>
  </si>
  <si>
    <t>Veut faire un peu trop de choses (Recherche, MBA, …). Pas assez grande motivation pour vraiment s'investir à fond dans ce qu'elle fera.</t>
  </si>
  <si>
    <t>Parle assez bien, stressée, mais en fait est bien active dans l'entretien. Honnête.</t>
  </si>
  <si>
    <t>Parle bien français et anglais (testé). Assez à l'aise pour parler. A des connaissances, bonne abstraction. Réalise des stages pour des soucis financiers.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</si>
</sst>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1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5" fillId="5" borderId="0" applyNumberFormat="0" applyBorder="0" applyAlignment="0" applyProtection="0"/>
  </cellStyleXfs>
  <cellXfs count="78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1" fillId="2" borderId="5" xfId="0" applyFont="1" applyFill="1" applyBorder="1" applyAlignment="1">
      <alignment horizontal="center"/>
    </xf>
    <xf numFmtId="0" fontId="0" fillId="0" borderId="6" xfId="0" applyBorder="1"/>
    <xf numFmtId="0" fontId="1" fillId="2" borderId="1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20" fontId="0" fillId="0" borderId="0" xfId="0" applyNumberFormat="1" applyAlignment="1">
      <alignment horizontal="center"/>
    </xf>
    <xf numFmtId="20" fontId="0" fillId="0" borderId="2" xfId="0" applyNumberFormat="1" applyFill="1" applyBorder="1" applyAlignment="1">
      <alignment horizontal="center"/>
    </xf>
    <xf numFmtId="0" fontId="6" fillId="6" borderId="1" xfId="0" applyFont="1" applyFill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0" fontId="0" fillId="2" borderId="5" xfId="0" applyFill="1" applyBorder="1" applyAlignment="1">
      <alignment horizontal="center"/>
    </xf>
    <xf numFmtId="0" fontId="0" fillId="0" borderId="7" xfId="0" applyBorder="1"/>
    <xf numFmtId="0" fontId="0" fillId="0" borderId="0" xfId="0" applyFont="1"/>
    <xf numFmtId="0" fontId="0" fillId="0" borderId="0" xfId="0" applyFont="1" applyFill="1" applyBorder="1" applyAlignment="1">
      <alignment horizontal="left"/>
    </xf>
    <xf numFmtId="0" fontId="0" fillId="0" borderId="0" xfId="0" applyFont="1" applyBorder="1" applyAlignment="1">
      <alignment horizontal="left"/>
    </xf>
    <xf numFmtId="0" fontId="6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" fillId="3" borderId="6" xfId="1" applyBorder="1" applyAlignment="1">
      <alignment horizontal="center"/>
    </xf>
    <xf numFmtId="0" fontId="4" fillId="4" borderId="6" xfId="2" applyBorder="1" applyAlignment="1">
      <alignment horizontal="center"/>
    </xf>
    <xf numFmtId="0" fontId="4" fillId="4" borderId="5" xfId="2" applyBorder="1" applyAlignment="1">
      <alignment horizontal="center"/>
    </xf>
    <xf numFmtId="0" fontId="5" fillId="5" borderId="6" xfId="3" applyBorder="1" applyAlignment="1">
      <alignment horizontal="center"/>
    </xf>
    <xf numFmtId="0" fontId="5" fillId="5" borderId="7" xfId="3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3" fillId="3" borderId="7" xfId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0" fillId="7" borderId="5" xfId="0" applyFill="1" applyBorder="1"/>
    <xf numFmtId="0" fontId="0" fillId="7" borderId="6" xfId="0" applyFill="1" applyBorder="1"/>
    <xf numFmtId="0" fontId="0" fillId="0" borderId="1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" fillId="7" borderId="0" xfId="0" applyFont="1" applyFill="1" applyAlignment="1">
      <alignment horizontal="left" vertical="center"/>
    </xf>
    <xf numFmtId="0" fontId="0" fillId="7" borderId="0" xfId="0" applyFill="1" applyAlignment="1">
      <alignment horizontal="left" vertical="center"/>
    </xf>
    <xf numFmtId="20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4" xfId="0" applyBorder="1" applyAlignment="1">
      <alignment horizontal="center" vertical="center"/>
    </xf>
    <xf numFmtId="164" fontId="0" fillId="0" borderId="14" xfId="0" applyNumberFormat="1" applyBorder="1" applyAlignment="1">
      <alignment horizontal="center" vertical="center"/>
    </xf>
    <xf numFmtId="0" fontId="0" fillId="0" borderId="14" xfId="0" applyBorder="1"/>
    <xf numFmtId="0" fontId="6" fillId="0" borderId="7" xfId="0" applyFont="1" applyFill="1" applyBorder="1" applyAlignment="1">
      <alignment horizontal="center"/>
    </xf>
    <xf numFmtId="0" fontId="1" fillId="0" borderId="15" xfId="0" applyFont="1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15" xfId="0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0" fillId="0" borderId="15" xfId="0" applyBorder="1"/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2" borderId="4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</cellXfs>
  <cellStyles count="4">
    <cellStyle name="Insatisfaisant" xfId="2" builtinId="27"/>
    <cellStyle name="Neutre" xfId="3" builtinId="28"/>
    <cellStyle name="Normal" xfId="0" builtinId="0"/>
    <cellStyle name="Satisfaisant" xfId="1" builtinId="26"/>
  </cellStyles>
  <dxfs count="25">
    <dxf>
      <fill>
        <patternFill>
          <bgColor theme="6"/>
        </patternFill>
      </fill>
    </dxf>
    <dxf>
      <fill>
        <patternFill>
          <bgColor theme="5"/>
        </patternFill>
      </fill>
    </dxf>
    <dxf>
      <fill>
        <patternFill>
          <bgColor theme="6"/>
        </patternFill>
      </fill>
    </dxf>
    <dxf>
      <fill>
        <patternFill>
          <bgColor theme="5"/>
        </patternFill>
      </fill>
    </dxf>
    <dxf>
      <fill>
        <patternFill>
          <bgColor theme="6"/>
        </patternFill>
      </fill>
    </dxf>
    <dxf>
      <fill>
        <patternFill>
          <bgColor theme="5"/>
        </patternFill>
      </fill>
    </dxf>
    <dxf>
      <fill>
        <patternFill>
          <bgColor theme="6"/>
        </patternFill>
      </fill>
    </dxf>
    <dxf>
      <fill>
        <patternFill>
          <bgColor theme="5"/>
        </patternFill>
      </fill>
    </dxf>
    <dxf>
      <fill>
        <patternFill>
          <bgColor theme="9"/>
        </patternFill>
      </fill>
    </dxf>
    <dxf>
      <fill>
        <patternFill>
          <bgColor theme="6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9"/>
        </patternFill>
      </fill>
    </dxf>
    <dxf>
      <fill>
        <patternFill>
          <bgColor theme="6"/>
        </patternFill>
      </fill>
    </dxf>
    <dxf>
      <fill>
        <patternFill>
          <bgColor theme="9"/>
        </patternFill>
      </fill>
    </dxf>
    <dxf>
      <fill>
        <patternFill>
          <bgColor theme="6"/>
        </patternFill>
      </fill>
    </dxf>
    <dxf>
      <fill>
        <patternFill>
          <bgColor theme="5"/>
        </patternFill>
      </fill>
    </dxf>
    <dxf>
      <fill>
        <patternFill>
          <bgColor theme="9"/>
        </patternFill>
      </fill>
    </dxf>
    <dxf>
      <fill>
        <patternFill>
          <bgColor theme="6"/>
        </patternFill>
      </fill>
    </dxf>
    <dxf>
      <fill>
        <patternFill>
          <bgColor theme="5"/>
        </patternFill>
      </fill>
    </dxf>
    <dxf>
      <fill>
        <patternFill>
          <bgColor theme="9"/>
        </patternFill>
      </fill>
    </dxf>
    <dxf>
      <fill>
        <patternFill>
          <bgColor theme="6"/>
        </patternFill>
      </fill>
    </dxf>
    <dxf>
      <fill>
        <patternFill>
          <bgColor theme="5"/>
        </patternFill>
      </fill>
    </dxf>
    <dxf>
      <fill>
        <patternFill>
          <bgColor theme="6"/>
        </patternFill>
      </fill>
    </dxf>
    <dxf>
      <fill>
        <patternFill>
          <bgColor theme="5"/>
        </patternFill>
      </fill>
    </dxf>
  </dxfs>
  <tableStyles count="0" defaultTableStyle="TableStyleMedium9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25</xdr:row>
      <xdr:rowOff>175260</xdr:rowOff>
    </xdr:from>
    <xdr:to>
      <xdr:col>0</xdr:col>
      <xdr:colOff>1209675</xdr:colOff>
      <xdr:row>25</xdr:row>
      <xdr:rowOff>1127843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540" y="365760"/>
          <a:ext cx="1080135" cy="952583"/>
        </a:xfrm>
        <a:prstGeom prst="rect">
          <a:avLst/>
        </a:prstGeom>
      </xdr:spPr>
    </xdr:pic>
    <xdr:clientData/>
  </xdr:twoCellAnchor>
  <xdr:twoCellAnchor editAs="oneCell">
    <xdr:from>
      <xdr:col>0</xdr:col>
      <xdr:colOff>300990</xdr:colOff>
      <xdr:row>3</xdr:row>
      <xdr:rowOff>146685</xdr:rowOff>
    </xdr:from>
    <xdr:to>
      <xdr:col>0</xdr:col>
      <xdr:colOff>1257300</xdr:colOff>
      <xdr:row>3</xdr:row>
      <xdr:rowOff>1129750</xdr:rowOff>
    </xdr:to>
    <xdr:pic>
      <xdr:nvPicPr>
        <xdr:cNvPr id="3" name="Picture 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0990" y="527685"/>
          <a:ext cx="956310" cy="983065"/>
        </a:xfrm>
        <a:prstGeom prst="rect">
          <a:avLst/>
        </a:prstGeom>
      </xdr:spPr>
    </xdr:pic>
    <xdr:clientData/>
  </xdr:twoCellAnchor>
  <xdr:twoCellAnchor editAs="oneCell">
    <xdr:from>
      <xdr:col>0</xdr:col>
      <xdr:colOff>312420</xdr:colOff>
      <xdr:row>12</xdr:row>
      <xdr:rowOff>53340</xdr:rowOff>
    </xdr:from>
    <xdr:to>
      <xdr:col>0</xdr:col>
      <xdr:colOff>1190625</xdr:colOff>
      <xdr:row>12</xdr:row>
      <xdr:rowOff>1044026</xdr:rowOff>
    </xdr:to>
    <xdr:pic>
      <xdr:nvPicPr>
        <xdr:cNvPr id="4" name="Picture 8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12420" y="2987040"/>
          <a:ext cx="878205" cy="990686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26</xdr:row>
      <xdr:rowOff>68580</xdr:rowOff>
    </xdr:from>
    <xdr:to>
      <xdr:col>0</xdr:col>
      <xdr:colOff>1343025</xdr:colOff>
      <xdr:row>26</xdr:row>
      <xdr:rowOff>1028783</xdr:rowOff>
    </xdr:to>
    <xdr:pic>
      <xdr:nvPicPr>
        <xdr:cNvPr id="5" name="Picture 9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3840" y="4373880"/>
          <a:ext cx="1099185" cy="960203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27</xdr:row>
      <xdr:rowOff>83820</xdr:rowOff>
    </xdr:from>
    <xdr:to>
      <xdr:col>0</xdr:col>
      <xdr:colOff>1333500</xdr:colOff>
      <xdr:row>27</xdr:row>
      <xdr:rowOff>1059265</xdr:rowOff>
    </xdr:to>
    <xdr:pic>
      <xdr:nvPicPr>
        <xdr:cNvPr id="6" name="Picture 11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6700" y="5760720"/>
          <a:ext cx="1066800" cy="975445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259080</xdr:colOff>
      <xdr:row>28</xdr:row>
      <xdr:rowOff>83820</xdr:rowOff>
    </xdr:from>
    <xdr:to>
      <xdr:col>0</xdr:col>
      <xdr:colOff>1247775</xdr:colOff>
      <xdr:row>28</xdr:row>
      <xdr:rowOff>1089660</xdr:rowOff>
    </xdr:to>
    <xdr:pic>
      <xdr:nvPicPr>
        <xdr:cNvPr id="7" name="Picture 12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080" y="7132320"/>
          <a:ext cx="988695" cy="100584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13</xdr:row>
      <xdr:rowOff>70485</xdr:rowOff>
    </xdr:from>
    <xdr:to>
      <xdr:col>0</xdr:col>
      <xdr:colOff>1314450</xdr:colOff>
      <xdr:row>13</xdr:row>
      <xdr:rowOff>1114425</xdr:rowOff>
    </xdr:to>
    <xdr:pic>
      <xdr:nvPicPr>
        <xdr:cNvPr id="8" name="Picture 13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28600" y="12643485"/>
          <a:ext cx="1085850" cy="10439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</xdr:row>
      <xdr:rowOff>76200</xdr:rowOff>
    </xdr:from>
    <xdr:to>
      <xdr:col>0</xdr:col>
      <xdr:colOff>1362075</xdr:colOff>
      <xdr:row>4</xdr:row>
      <xdr:rowOff>1044024</xdr:rowOff>
    </xdr:to>
    <xdr:pic>
      <xdr:nvPicPr>
        <xdr:cNvPr id="9" name="Picture 14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500" y="9867900"/>
          <a:ext cx="1171575" cy="967824"/>
        </a:xfrm>
        <a:prstGeom prst="rect">
          <a:avLst/>
        </a:prstGeom>
      </xdr:spPr>
    </xdr:pic>
    <xdr:clientData/>
  </xdr:twoCellAnchor>
  <xdr:twoCellAnchor editAs="oneCell">
    <xdr:from>
      <xdr:col>0</xdr:col>
      <xdr:colOff>236220</xdr:colOff>
      <xdr:row>29</xdr:row>
      <xdr:rowOff>76200</xdr:rowOff>
    </xdr:from>
    <xdr:to>
      <xdr:col>0</xdr:col>
      <xdr:colOff>1314450</xdr:colOff>
      <xdr:row>29</xdr:row>
      <xdr:rowOff>1059265</xdr:rowOff>
    </xdr:to>
    <xdr:pic>
      <xdr:nvPicPr>
        <xdr:cNvPr id="10" name="Picture 15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36220" y="11239500"/>
          <a:ext cx="1078230" cy="983065"/>
        </a:xfrm>
        <a:prstGeom prst="rect">
          <a:avLst/>
        </a:prstGeom>
      </xdr:spPr>
    </xdr:pic>
    <xdr:clientData/>
  </xdr:twoCellAnchor>
  <xdr:twoCellAnchor editAs="oneCell">
    <xdr:from>
      <xdr:col>0</xdr:col>
      <xdr:colOff>300990</xdr:colOff>
      <xdr:row>14</xdr:row>
      <xdr:rowOff>91440</xdr:rowOff>
    </xdr:from>
    <xdr:to>
      <xdr:col>0</xdr:col>
      <xdr:colOff>1209675</xdr:colOff>
      <xdr:row>14</xdr:row>
      <xdr:rowOff>1028781</xdr:rowOff>
    </xdr:to>
    <xdr:pic>
      <xdr:nvPicPr>
        <xdr:cNvPr id="11" name="Picture 16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990" y="13864590"/>
          <a:ext cx="908685" cy="937341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15</xdr:row>
      <xdr:rowOff>68580</xdr:rowOff>
    </xdr:from>
    <xdr:to>
      <xdr:col>0</xdr:col>
      <xdr:colOff>1285875</xdr:colOff>
      <xdr:row>15</xdr:row>
      <xdr:rowOff>1127760</xdr:rowOff>
    </xdr:to>
    <xdr:pic>
      <xdr:nvPicPr>
        <xdr:cNvPr id="12" name="Picture 17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05740" y="13975080"/>
          <a:ext cx="1080135" cy="1059180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5</xdr:row>
      <xdr:rowOff>76200</xdr:rowOff>
    </xdr:from>
    <xdr:to>
      <xdr:col>0</xdr:col>
      <xdr:colOff>1285875</xdr:colOff>
      <xdr:row>5</xdr:row>
      <xdr:rowOff>1135380</xdr:rowOff>
    </xdr:to>
    <xdr:pic>
      <xdr:nvPicPr>
        <xdr:cNvPr id="13" name="Picture 18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67640" y="15354300"/>
          <a:ext cx="1118235" cy="1059180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6</xdr:row>
      <xdr:rowOff>53340</xdr:rowOff>
    </xdr:from>
    <xdr:to>
      <xdr:col>0</xdr:col>
      <xdr:colOff>1304925</xdr:colOff>
      <xdr:row>6</xdr:row>
      <xdr:rowOff>1059180</xdr:rowOff>
    </xdr:to>
    <xdr:pic>
      <xdr:nvPicPr>
        <xdr:cNvPr id="14" name="Picture 19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20980" y="18074640"/>
          <a:ext cx="1083945" cy="100584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259080</xdr:colOff>
      <xdr:row>17</xdr:row>
      <xdr:rowOff>60960</xdr:rowOff>
    </xdr:from>
    <xdr:to>
      <xdr:col>0</xdr:col>
      <xdr:colOff>1228725</xdr:colOff>
      <xdr:row>17</xdr:row>
      <xdr:rowOff>1028784</xdr:rowOff>
    </xdr:to>
    <xdr:pic>
      <xdr:nvPicPr>
        <xdr:cNvPr id="15" name="Picture 20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59080" y="19453860"/>
          <a:ext cx="969645" cy="967824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30</xdr:row>
      <xdr:rowOff>45720</xdr:rowOff>
    </xdr:from>
    <xdr:to>
      <xdr:col>0</xdr:col>
      <xdr:colOff>1323975</xdr:colOff>
      <xdr:row>30</xdr:row>
      <xdr:rowOff>1089660</xdr:rowOff>
    </xdr:to>
    <xdr:pic>
      <xdr:nvPicPr>
        <xdr:cNvPr id="16" name="Picture 21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05740" y="20810220"/>
          <a:ext cx="1118235" cy="10439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18</xdr:row>
      <xdr:rowOff>76200</xdr:rowOff>
    </xdr:from>
    <xdr:to>
      <xdr:col>0</xdr:col>
      <xdr:colOff>1304925</xdr:colOff>
      <xdr:row>18</xdr:row>
      <xdr:rowOff>1051645</xdr:rowOff>
    </xdr:to>
    <xdr:pic>
      <xdr:nvPicPr>
        <xdr:cNvPr id="17" name="Picture 22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90500" y="22212300"/>
          <a:ext cx="1114425" cy="975445"/>
        </a:xfrm>
        <a:prstGeom prst="rect">
          <a:avLst/>
        </a:prstGeom>
      </xdr:spPr>
    </xdr:pic>
    <xdr:clientData/>
  </xdr:twoCellAnchor>
  <xdr:twoCellAnchor editAs="oneCell">
    <xdr:from>
      <xdr:col>0</xdr:col>
      <xdr:colOff>289561</xdr:colOff>
      <xdr:row>19</xdr:row>
      <xdr:rowOff>72390</xdr:rowOff>
    </xdr:from>
    <xdr:to>
      <xdr:col>0</xdr:col>
      <xdr:colOff>1295401</xdr:colOff>
      <xdr:row>19</xdr:row>
      <xdr:rowOff>1017352</xdr:rowOff>
    </xdr:to>
    <xdr:pic>
      <xdr:nvPicPr>
        <xdr:cNvPr id="18" name="Picture 24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89561" y="19846290"/>
          <a:ext cx="1005840" cy="944962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20</xdr:row>
      <xdr:rowOff>64770</xdr:rowOff>
    </xdr:from>
    <xdr:to>
      <xdr:col>0</xdr:col>
      <xdr:colOff>1266825</xdr:colOff>
      <xdr:row>20</xdr:row>
      <xdr:rowOff>1062990</xdr:rowOff>
    </xdr:to>
    <xdr:pic>
      <xdr:nvPicPr>
        <xdr:cNvPr id="19" name="Picture 25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3850" y="21038820"/>
          <a:ext cx="942975" cy="99822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21</xdr:row>
      <xdr:rowOff>83820</xdr:rowOff>
    </xdr:from>
    <xdr:to>
      <xdr:col>0</xdr:col>
      <xdr:colOff>1276351</xdr:colOff>
      <xdr:row>21</xdr:row>
      <xdr:rowOff>1173480</xdr:rowOff>
    </xdr:to>
    <xdr:pic>
      <xdr:nvPicPr>
        <xdr:cNvPr id="20" name="Picture 26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52401" y="26334720"/>
          <a:ext cx="1123950" cy="1089660"/>
        </a:xfrm>
        <a:prstGeom prst="rect">
          <a:avLst/>
        </a:prstGeom>
      </xdr:spPr>
    </xdr:pic>
    <xdr:clientData/>
  </xdr:twoCellAnchor>
  <xdr:twoCellAnchor editAs="oneCell">
    <xdr:from>
      <xdr:col>0</xdr:col>
      <xdr:colOff>175259</xdr:colOff>
      <xdr:row>22</xdr:row>
      <xdr:rowOff>53340</xdr:rowOff>
    </xdr:from>
    <xdr:to>
      <xdr:col>0</xdr:col>
      <xdr:colOff>1419225</xdr:colOff>
      <xdr:row>22</xdr:row>
      <xdr:rowOff>1158240</xdr:rowOff>
    </xdr:to>
    <xdr:pic>
      <xdr:nvPicPr>
        <xdr:cNvPr id="21" name="Picture 27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75259" y="27675840"/>
          <a:ext cx="1243966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167639</xdr:colOff>
      <xdr:row>23</xdr:row>
      <xdr:rowOff>60960</xdr:rowOff>
    </xdr:from>
    <xdr:to>
      <xdr:col>0</xdr:col>
      <xdr:colOff>1295400</xdr:colOff>
      <xdr:row>23</xdr:row>
      <xdr:rowOff>1165860</xdr:rowOff>
    </xdr:to>
    <xdr:pic>
      <xdr:nvPicPr>
        <xdr:cNvPr id="22" name="Picture 28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67639" y="29055060"/>
          <a:ext cx="1127761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137161</xdr:colOff>
      <xdr:row>7</xdr:row>
      <xdr:rowOff>26670</xdr:rowOff>
    </xdr:from>
    <xdr:to>
      <xdr:col>0</xdr:col>
      <xdr:colOff>1352551</xdr:colOff>
      <xdr:row>7</xdr:row>
      <xdr:rowOff>1192530</xdr:rowOff>
    </xdr:to>
    <xdr:pic>
      <xdr:nvPicPr>
        <xdr:cNvPr id="23" name="Picture 29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37161" y="5398770"/>
          <a:ext cx="1215390" cy="1165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31</xdr:row>
      <xdr:rowOff>60960</xdr:rowOff>
    </xdr:from>
    <xdr:to>
      <xdr:col>0</xdr:col>
      <xdr:colOff>1390651</xdr:colOff>
      <xdr:row>31</xdr:row>
      <xdr:rowOff>1150620</xdr:rowOff>
    </xdr:to>
    <xdr:pic>
      <xdr:nvPicPr>
        <xdr:cNvPr id="24" name="Picture 30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52401" y="31798260"/>
          <a:ext cx="1238250" cy="108966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8</xdr:row>
      <xdr:rowOff>64770</xdr:rowOff>
    </xdr:from>
    <xdr:to>
      <xdr:col>0</xdr:col>
      <xdr:colOff>1371600</xdr:colOff>
      <xdr:row>8</xdr:row>
      <xdr:rowOff>1123950</xdr:rowOff>
    </xdr:to>
    <xdr:pic>
      <xdr:nvPicPr>
        <xdr:cNvPr id="25" name="Picture 32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82880" y="6637020"/>
          <a:ext cx="1188720" cy="105918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24</xdr:row>
      <xdr:rowOff>45720</xdr:rowOff>
    </xdr:from>
    <xdr:to>
      <xdr:col>0</xdr:col>
      <xdr:colOff>1285875</xdr:colOff>
      <xdr:row>24</xdr:row>
      <xdr:rowOff>1127760</xdr:rowOff>
    </xdr:to>
    <xdr:pic>
      <xdr:nvPicPr>
        <xdr:cNvPr id="26" name="Picture 34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82880" y="34526220"/>
          <a:ext cx="1102995" cy="1082040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32</xdr:row>
      <xdr:rowOff>45720</xdr:rowOff>
    </xdr:from>
    <xdr:to>
      <xdr:col>0</xdr:col>
      <xdr:colOff>1323975</xdr:colOff>
      <xdr:row>32</xdr:row>
      <xdr:rowOff>1089660</xdr:rowOff>
    </xdr:to>
    <xdr:pic>
      <xdr:nvPicPr>
        <xdr:cNvPr id="27" name="Picture 35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05740" y="35897820"/>
          <a:ext cx="1118235" cy="1043940"/>
        </a:xfrm>
        <a:prstGeom prst="rect">
          <a:avLst/>
        </a:prstGeom>
      </xdr:spPr>
    </xdr:pic>
    <xdr:clientData/>
  </xdr:twoCellAnchor>
  <xdr:twoCellAnchor editAs="oneCell">
    <xdr:from>
      <xdr:col>0</xdr:col>
      <xdr:colOff>160019</xdr:colOff>
      <xdr:row>9</xdr:row>
      <xdr:rowOff>45720</xdr:rowOff>
    </xdr:from>
    <xdr:to>
      <xdr:col>0</xdr:col>
      <xdr:colOff>1304925</xdr:colOff>
      <xdr:row>9</xdr:row>
      <xdr:rowOff>1120140</xdr:rowOff>
    </xdr:to>
    <xdr:pic>
      <xdr:nvPicPr>
        <xdr:cNvPr id="28" name="Picture 37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60019" y="37269420"/>
          <a:ext cx="1144906" cy="10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167639</xdr:colOff>
      <xdr:row>10</xdr:row>
      <xdr:rowOff>83820</xdr:rowOff>
    </xdr:from>
    <xdr:to>
      <xdr:col>0</xdr:col>
      <xdr:colOff>1285875</xdr:colOff>
      <xdr:row>10</xdr:row>
      <xdr:rowOff>1150620</xdr:rowOff>
    </xdr:to>
    <xdr:pic>
      <xdr:nvPicPr>
        <xdr:cNvPr id="29" name="Picture 38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67639" y="38679120"/>
          <a:ext cx="1118236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11</xdr:row>
      <xdr:rowOff>45720</xdr:rowOff>
    </xdr:from>
    <xdr:to>
      <xdr:col>0</xdr:col>
      <xdr:colOff>1304925</xdr:colOff>
      <xdr:row>11</xdr:row>
      <xdr:rowOff>998303</xdr:rowOff>
    </xdr:to>
    <xdr:pic>
      <xdr:nvPicPr>
        <xdr:cNvPr id="30" name="Picture 39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98120" y="40012620"/>
          <a:ext cx="1106805" cy="9525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33"/>
  <sheetViews>
    <sheetView workbookViewId="0">
      <selection activeCell="F10" sqref="F10"/>
    </sheetView>
  </sheetViews>
  <sheetFormatPr baseColWidth="10" defaultRowHeight="14.4" x14ac:dyDescent="0.3"/>
  <cols>
    <col min="1" max="1" width="20.6640625" style="18" customWidth="1"/>
    <col min="2" max="2" width="20.6640625" customWidth="1"/>
    <col min="3" max="3" width="11.44140625" style="1"/>
  </cols>
  <sheetData>
    <row r="3" spans="1:3" x14ac:dyDescent="0.3">
      <c r="A3" s="19"/>
      <c r="C3" s="8" t="s">
        <v>4</v>
      </c>
    </row>
    <row r="4" spans="1:3" x14ac:dyDescent="0.3">
      <c r="A4" s="23" t="s">
        <v>11</v>
      </c>
      <c r="B4" s="22" t="s">
        <v>10</v>
      </c>
      <c r="C4" s="9">
        <v>-7</v>
      </c>
    </row>
    <row r="5" spans="1:3" x14ac:dyDescent="0.3">
      <c r="A5" s="24" t="s">
        <v>12</v>
      </c>
      <c r="B5" s="22" t="s">
        <v>29</v>
      </c>
      <c r="C5" s="6">
        <v>-5</v>
      </c>
    </row>
    <row r="6" spans="1:3" x14ac:dyDescent="0.3">
      <c r="A6" s="24" t="s">
        <v>13</v>
      </c>
      <c r="B6" s="22" t="s">
        <v>27</v>
      </c>
      <c r="C6" s="6">
        <v>3</v>
      </c>
    </row>
    <row r="7" spans="1:3" x14ac:dyDescent="0.3">
      <c r="A7" s="24" t="s">
        <v>14</v>
      </c>
      <c r="B7" s="22" t="s">
        <v>28</v>
      </c>
      <c r="C7" s="6">
        <v>-5</v>
      </c>
    </row>
    <row r="8" spans="1:3" x14ac:dyDescent="0.3">
      <c r="A8" s="24" t="s">
        <v>15</v>
      </c>
      <c r="B8" s="22" t="s">
        <v>0</v>
      </c>
      <c r="C8" s="6">
        <v>-1</v>
      </c>
    </row>
    <row r="9" spans="1:3" x14ac:dyDescent="0.3">
      <c r="A9" s="24" t="s">
        <v>16</v>
      </c>
      <c r="B9" s="22" t="s">
        <v>17</v>
      </c>
      <c r="C9" s="6">
        <v>-5</v>
      </c>
    </row>
    <row r="10" spans="1:3" x14ac:dyDescent="0.3">
      <c r="A10" s="24" t="s">
        <v>18</v>
      </c>
      <c r="B10" s="22" t="s">
        <v>19</v>
      </c>
      <c r="C10" s="6">
        <v>-1</v>
      </c>
    </row>
    <row r="11" spans="1:3" x14ac:dyDescent="0.3">
      <c r="A11" s="24" t="s">
        <v>22</v>
      </c>
      <c r="B11" s="22" t="s">
        <v>23</v>
      </c>
      <c r="C11" s="6">
        <v>-5</v>
      </c>
    </row>
    <row r="12" spans="1:3" x14ac:dyDescent="0.3">
      <c r="A12" s="24" t="s">
        <v>20</v>
      </c>
      <c r="B12" s="22" t="s">
        <v>21</v>
      </c>
      <c r="C12" s="6">
        <v>-3</v>
      </c>
    </row>
    <row r="13" spans="1:3" x14ac:dyDescent="0.3">
      <c r="A13" s="24" t="s">
        <v>24</v>
      </c>
      <c r="B13" s="22" t="s">
        <v>26</v>
      </c>
      <c r="C13" s="6">
        <v>5</v>
      </c>
    </row>
    <row r="14" spans="1:3" x14ac:dyDescent="0.3">
      <c r="A14" s="23" t="s">
        <v>25</v>
      </c>
      <c r="B14" s="22" t="s">
        <v>2</v>
      </c>
      <c r="C14" s="6">
        <v>7</v>
      </c>
    </row>
    <row r="15" spans="1:3" x14ac:dyDescent="0.3">
      <c r="A15" s="24" t="s">
        <v>30</v>
      </c>
      <c r="B15" s="22" t="s">
        <v>31</v>
      </c>
      <c r="C15" s="6">
        <v>-3</v>
      </c>
    </row>
    <row r="16" spans="1:3" x14ac:dyDescent="0.3">
      <c r="A16" s="24" t="s">
        <v>32</v>
      </c>
      <c r="B16" s="22" t="s">
        <v>1</v>
      </c>
      <c r="C16" s="6">
        <v>-3</v>
      </c>
    </row>
    <row r="17" spans="1:3" x14ac:dyDescent="0.3">
      <c r="A17" s="23" t="s">
        <v>33</v>
      </c>
      <c r="B17" s="22" t="s">
        <v>34</v>
      </c>
      <c r="C17" s="6">
        <v>-7</v>
      </c>
    </row>
    <row r="18" spans="1:3" x14ac:dyDescent="0.3">
      <c r="A18" s="23" t="s">
        <v>35</v>
      </c>
      <c r="B18" s="22" t="s">
        <v>36</v>
      </c>
      <c r="C18" s="6">
        <v>1</v>
      </c>
    </row>
    <row r="19" spans="1:3" x14ac:dyDescent="0.3">
      <c r="A19" s="23" t="s">
        <v>37</v>
      </c>
      <c r="B19" s="22" t="s">
        <v>38</v>
      </c>
      <c r="C19" s="6">
        <v>3</v>
      </c>
    </row>
    <row r="20" spans="1:3" x14ac:dyDescent="0.3">
      <c r="A20" s="23" t="s">
        <v>39</v>
      </c>
      <c r="B20" s="22" t="s">
        <v>3</v>
      </c>
      <c r="C20" s="6">
        <v>-1</v>
      </c>
    </row>
    <row r="21" spans="1:3" x14ac:dyDescent="0.3">
      <c r="A21" s="23" t="s">
        <v>40</v>
      </c>
      <c r="B21" s="22" t="s">
        <v>41</v>
      </c>
      <c r="C21" s="6">
        <v>1</v>
      </c>
    </row>
    <row r="22" spans="1:3" x14ac:dyDescent="0.3">
      <c r="A22" s="23" t="s">
        <v>44</v>
      </c>
      <c r="B22" s="22" t="s">
        <v>3</v>
      </c>
      <c r="C22" s="6">
        <v>1</v>
      </c>
    </row>
    <row r="23" spans="1:3" x14ac:dyDescent="0.3">
      <c r="A23" s="24" t="s">
        <v>42</v>
      </c>
      <c r="B23" s="22" t="s">
        <v>43</v>
      </c>
      <c r="C23" s="6">
        <v>3</v>
      </c>
    </row>
    <row r="24" spans="1:3" x14ac:dyDescent="0.3">
      <c r="A24" s="24" t="s">
        <v>45</v>
      </c>
      <c r="B24" s="22" t="s">
        <v>46</v>
      </c>
      <c r="C24" s="6">
        <v>1</v>
      </c>
    </row>
    <row r="25" spans="1:3" x14ac:dyDescent="0.3">
      <c r="A25" s="24" t="s">
        <v>47</v>
      </c>
      <c r="B25" s="22" t="s">
        <v>84</v>
      </c>
      <c r="C25" s="6">
        <v>-1</v>
      </c>
    </row>
    <row r="26" spans="1:3" x14ac:dyDescent="0.3">
      <c r="A26" s="23" t="s">
        <v>48</v>
      </c>
      <c r="B26" s="22" t="s">
        <v>49</v>
      </c>
      <c r="C26" s="6">
        <v>1</v>
      </c>
    </row>
    <row r="27" spans="1:3" x14ac:dyDescent="0.3">
      <c r="A27" s="24" t="s">
        <v>50</v>
      </c>
      <c r="B27" s="22" t="s">
        <v>51</v>
      </c>
      <c r="C27" s="6">
        <v>-3</v>
      </c>
    </row>
    <row r="28" spans="1:3" x14ac:dyDescent="0.3">
      <c r="A28" s="24" t="s">
        <v>52</v>
      </c>
      <c r="B28" s="22" t="s">
        <v>53</v>
      </c>
      <c r="C28" s="6">
        <v>-5</v>
      </c>
    </row>
    <row r="29" spans="1:3" x14ac:dyDescent="0.3">
      <c r="A29" s="23" t="s">
        <v>54</v>
      </c>
      <c r="B29" s="22" t="s">
        <v>55</v>
      </c>
      <c r="C29" s="6">
        <v>-1</v>
      </c>
    </row>
    <row r="30" spans="1:3" x14ac:dyDescent="0.3">
      <c r="A30" s="24" t="s">
        <v>56</v>
      </c>
      <c r="B30" s="22" t="s">
        <v>31</v>
      </c>
      <c r="C30" s="6">
        <v>-5</v>
      </c>
    </row>
    <row r="31" spans="1:3" x14ac:dyDescent="0.3">
      <c r="A31" s="23" t="s">
        <v>57</v>
      </c>
      <c r="B31" s="22" t="s">
        <v>58</v>
      </c>
      <c r="C31" s="6">
        <v>-5</v>
      </c>
    </row>
    <row r="32" spans="1:3" x14ac:dyDescent="0.3">
      <c r="A32" s="24" t="s">
        <v>60</v>
      </c>
      <c r="B32" s="22" t="s">
        <v>59</v>
      </c>
      <c r="C32" s="6">
        <v>-3</v>
      </c>
    </row>
    <row r="33" spans="1:3" x14ac:dyDescent="0.3">
      <c r="A33" s="24" t="s">
        <v>61</v>
      </c>
      <c r="B33" s="22" t="s">
        <v>62</v>
      </c>
      <c r="C33" s="7">
        <v>-7</v>
      </c>
    </row>
  </sheetData>
  <conditionalFormatting sqref="C4:C3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24" priority="2" operator="lessThan">
      <formula>1</formula>
    </cfRule>
    <cfRule type="cellIs" dxfId="23" priority="3" operator="greaterThanOrEqual">
      <formula>1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33"/>
  <sheetViews>
    <sheetView workbookViewId="0">
      <selection activeCell="E19" sqref="E19"/>
    </sheetView>
  </sheetViews>
  <sheetFormatPr baseColWidth="10" defaultRowHeight="14.4" x14ac:dyDescent="0.3"/>
  <cols>
    <col min="1" max="2" width="20.6640625" customWidth="1"/>
    <col min="3" max="6" width="11.44140625" style="1"/>
  </cols>
  <sheetData>
    <row r="3" spans="1:9" x14ac:dyDescent="0.3">
      <c r="C3" s="20" t="s">
        <v>5</v>
      </c>
      <c r="D3" s="20" t="s">
        <v>9</v>
      </c>
      <c r="E3" s="20" t="s">
        <v>4</v>
      </c>
    </row>
    <row r="4" spans="1:9" x14ac:dyDescent="0.3">
      <c r="A4" t="str">
        <f>Avis!A4</f>
        <v xml:space="preserve">BELGHITH </v>
      </c>
      <c r="B4" t="str">
        <f>Avis!B4</f>
        <v>Abdelhedi</v>
      </c>
      <c r="C4" s="39"/>
      <c r="D4" s="39"/>
      <c r="E4" s="37"/>
      <c r="F4" s="64"/>
    </row>
    <row r="5" spans="1:9" x14ac:dyDescent="0.3">
      <c r="A5" t="str">
        <f>Avis!A5</f>
        <v>BEN EL HADJ</v>
      </c>
      <c r="B5" t="str">
        <f>Avis!B5</f>
        <v>Mahdi</v>
      </c>
      <c r="C5" s="10"/>
      <c r="D5" s="10"/>
      <c r="E5" s="10">
        <v>9</v>
      </c>
      <c r="F5" s="1" t="s">
        <v>95</v>
      </c>
    </row>
    <row r="6" spans="1:9" x14ac:dyDescent="0.3">
      <c r="A6" t="str">
        <f>Avis!A6</f>
        <v>BEN HAJJI</v>
      </c>
      <c r="B6" t="str">
        <f>Avis!B6</f>
        <v>Anis</v>
      </c>
      <c r="C6" s="10"/>
      <c r="D6" s="10"/>
      <c r="E6" s="10">
        <v>9</v>
      </c>
      <c r="F6" s="1" t="s">
        <v>95</v>
      </c>
    </row>
    <row r="7" spans="1:9" x14ac:dyDescent="0.3">
      <c r="A7" t="str">
        <f>Avis!A7</f>
        <v>BEN HARB</v>
      </c>
      <c r="B7" t="str">
        <f>Avis!B7</f>
        <v>Tahiya</v>
      </c>
      <c r="C7" s="38"/>
      <c r="D7" s="38"/>
      <c r="E7" s="38"/>
    </row>
    <row r="8" spans="1:9" x14ac:dyDescent="0.3">
      <c r="A8" t="str">
        <f>Avis!A8</f>
        <v>BEN HASSOUNA</v>
      </c>
      <c r="B8" t="str">
        <f>Avis!B8</f>
        <v>Amine</v>
      </c>
      <c r="C8" s="38"/>
      <c r="D8" s="38"/>
      <c r="E8" s="38"/>
      <c r="F8" s="64"/>
      <c r="H8" s="72" t="s">
        <v>109</v>
      </c>
      <c r="I8" s="73"/>
    </row>
    <row r="9" spans="1:9" x14ac:dyDescent="0.3">
      <c r="A9" t="str">
        <f>Avis!A9</f>
        <v>BEN SALEM</v>
      </c>
      <c r="B9" t="str">
        <f>Avis!B9</f>
        <v>Bilel</v>
      </c>
      <c r="C9" s="40"/>
      <c r="D9" s="40"/>
      <c r="E9" s="38"/>
      <c r="H9" s="41">
        <v>18</v>
      </c>
      <c r="I9" s="33" t="s">
        <v>103</v>
      </c>
    </row>
    <row r="10" spans="1:9" x14ac:dyDescent="0.3">
      <c r="A10" t="str">
        <f>Avis!A10</f>
        <v>BEN YOUSSEF</v>
      </c>
      <c r="B10" t="str">
        <f>Avis!B10</f>
        <v>Aryj</v>
      </c>
      <c r="C10" s="10"/>
      <c r="D10" s="10"/>
      <c r="E10" s="10">
        <v>11</v>
      </c>
      <c r="F10" s="64" t="s">
        <v>100</v>
      </c>
      <c r="H10" s="42">
        <v>16</v>
      </c>
      <c r="I10" s="34" t="s">
        <v>102</v>
      </c>
    </row>
    <row r="11" spans="1:9" x14ac:dyDescent="0.3">
      <c r="A11" t="str">
        <f>Avis!A11</f>
        <v>BOUKHRIS</v>
      </c>
      <c r="B11" t="str">
        <f>Avis!B11</f>
        <v>Aroua</v>
      </c>
      <c r="C11" s="10"/>
      <c r="D11" s="10"/>
      <c r="E11" s="10">
        <v>6</v>
      </c>
      <c r="F11" s="1" t="s">
        <v>98</v>
      </c>
      <c r="H11" s="42">
        <v>15</v>
      </c>
      <c r="I11" s="34" t="s">
        <v>104</v>
      </c>
    </row>
    <row r="12" spans="1:9" x14ac:dyDescent="0.3">
      <c r="A12" t="str">
        <f>Avis!A12</f>
        <v>BOUKTHIR</v>
      </c>
      <c r="B12" t="str">
        <f>Avis!B12</f>
        <v>Manel</v>
      </c>
      <c r="C12" s="38"/>
      <c r="D12" s="38"/>
      <c r="E12" s="38"/>
      <c r="F12" s="64"/>
      <c r="H12" s="42">
        <v>15</v>
      </c>
      <c r="I12" s="34" t="s">
        <v>105</v>
      </c>
    </row>
    <row r="13" spans="1:9" x14ac:dyDescent="0.3">
      <c r="A13" t="str">
        <f>Avis!A13</f>
        <v>BOUSSARSAR</v>
      </c>
      <c r="B13" t="str">
        <f>Avis!B13</f>
        <v>Nizar</v>
      </c>
      <c r="C13" s="10"/>
      <c r="D13" s="10"/>
      <c r="E13" s="10">
        <v>18</v>
      </c>
      <c r="F13" s="64" t="s">
        <v>103</v>
      </c>
      <c r="H13" s="42">
        <v>14</v>
      </c>
      <c r="I13" s="34" t="s">
        <v>101</v>
      </c>
    </row>
    <row r="14" spans="1:9" x14ac:dyDescent="0.3">
      <c r="A14" t="str">
        <f>Avis!A14</f>
        <v>CHAMMEM</v>
      </c>
      <c r="B14" t="str">
        <f>Avis!B14</f>
        <v>Raed</v>
      </c>
      <c r="C14" s="10"/>
      <c r="D14" s="10"/>
      <c r="E14" s="10">
        <v>16</v>
      </c>
      <c r="F14" s="64" t="s">
        <v>102</v>
      </c>
      <c r="H14" s="42">
        <f t="shared" ref="H14:H23" si="0">H13-1</f>
        <v>13</v>
      </c>
      <c r="I14" s="34" t="s">
        <v>97</v>
      </c>
    </row>
    <row r="15" spans="1:9" x14ac:dyDescent="0.3">
      <c r="A15" t="str">
        <f>Avis!A15</f>
        <v>CHIHI</v>
      </c>
      <c r="B15" t="str">
        <f>Avis!B15</f>
        <v xml:space="preserve">Bilel </v>
      </c>
      <c r="C15" s="10"/>
      <c r="D15" s="10"/>
      <c r="E15" s="10">
        <v>10</v>
      </c>
      <c r="F15" s="1" t="s">
        <v>99</v>
      </c>
      <c r="H15" s="42">
        <v>11</v>
      </c>
      <c r="I15" s="34" t="s">
        <v>100</v>
      </c>
    </row>
    <row r="16" spans="1:9" x14ac:dyDescent="0.3">
      <c r="A16" t="str">
        <f>Avis!A16</f>
        <v>DAMI</v>
      </c>
      <c r="B16" t="str">
        <f>Avis!B16</f>
        <v>Ahmed</v>
      </c>
      <c r="C16" s="4"/>
      <c r="D16" s="4"/>
      <c r="E16" s="6">
        <v>10</v>
      </c>
      <c r="F16" s="1" t="s">
        <v>99</v>
      </c>
      <c r="H16" s="42">
        <f t="shared" si="0"/>
        <v>10</v>
      </c>
      <c r="I16" s="34" t="s">
        <v>99</v>
      </c>
    </row>
    <row r="17" spans="1:9" x14ac:dyDescent="0.3">
      <c r="A17" t="str">
        <f>Avis!A17</f>
        <v>DAOUD</v>
      </c>
      <c r="B17" t="str">
        <f>Avis!B17</f>
        <v>Syrine</v>
      </c>
      <c r="C17" s="10"/>
      <c r="D17" s="10"/>
      <c r="E17" s="10">
        <v>4</v>
      </c>
      <c r="F17" s="1" t="s">
        <v>96</v>
      </c>
      <c r="H17" s="42">
        <f t="shared" si="0"/>
        <v>9</v>
      </c>
      <c r="I17" s="34" t="s">
        <v>95</v>
      </c>
    </row>
    <row r="18" spans="1:9" x14ac:dyDescent="0.3">
      <c r="A18" t="str">
        <f>Avis!A18</f>
        <v>DHANE</v>
      </c>
      <c r="B18" t="str">
        <f>Avis!B18</f>
        <v>Asma</v>
      </c>
      <c r="C18" s="4"/>
      <c r="D18" s="4"/>
      <c r="E18" s="6">
        <v>13</v>
      </c>
      <c r="F18" s="64" t="s">
        <v>97</v>
      </c>
      <c r="H18" s="42">
        <f t="shared" si="0"/>
        <v>8</v>
      </c>
      <c r="I18" s="34" t="s">
        <v>106</v>
      </c>
    </row>
    <row r="19" spans="1:9" x14ac:dyDescent="0.3">
      <c r="A19" t="str">
        <f>Avis!A19</f>
        <v>GHARBI</v>
      </c>
      <c r="B19" t="str">
        <f>Avis!B19</f>
        <v>Hibat Allah</v>
      </c>
      <c r="C19" s="40"/>
      <c r="D19" s="40"/>
      <c r="E19" s="38"/>
      <c r="F19" s="64"/>
      <c r="H19" s="42">
        <f t="shared" si="0"/>
        <v>7</v>
      </c>
      <c r="I19" s="34" t="s">
        <v>94</v>
      </c>
    </row>
    <row r="20" spans="1:9" x14ac:dyDescent="0.3">
      <c r="A20" t="str">
        <f>Avis!A20</f>
        <v>HAJ FREJ</v>
      </c>
      <c r="B20" t="str">
        <f>Avis!B20</f>
        <v>Mohamed Amine</v>
      </c>
      <c r="C20" s="10"/>
      <c r="D20" s="10"/>
      <c r="E20" s="10">
        <v>9</v>
      </c>
      <c r="F20" s="1" t="s">
        <v>95</v>
      </c>
      <c r="H20" s="42">
        <f t="shared" si="0"/>
        <v>6</v>
      </c>
      <c r="I20" s="34" t="s">
        <v>98</v>
      </c>
    </row>
    <row r="21" spans="1:9" x14ac:dyDescent="0.3">
      <c r="A21" t="str">
        <f>Avis!A21</f>
        <v>HAOUALA</v>
      </c>
      <c r="B21" t="str">
        <f>Avis!B21</f>
        <v>Senda</v>
      </c>
      <c r="C21" s="4"/>
      <c r="D21" s="4"/>
      <c r="E21" s="6">
        <v>9</v>
      </c>
      <c r="F21" s="64" t="s">
        <v>95</v>
      </c>
      <c r="H21" s="42">
        <f t="shared" si="0"/>
        <v>5</v>
      </c>
      <c r="I21" s="34" t="s">
        <v>107</v>
      </c>
    </row>
    <row r="22" spans="1:9" x14ac:dyDescent="0.3">
      <c r="A22" t="str">
        <f>Avis!A22</f>
        <v xml:space="preserve">JEDIDI </v>
      </c>
      <c r="B22" t="str">
        <f>Avis!B22</f>
        <v>Mohamed Amine</v>
      </c>
      <c r="C22" s="10"/>
      <c r="D22" s="10"/>
      <c r="E22" s="10">
        <v>9</v>
      </c>
      <c r="F22" s="64" t="s">
        <v>95</v>
      </c>
      <c r="H22" s="42">
        <f t="shared" si="0"/>
        <v>4</v>
      </c>
      <c r="I22" s="34" t="s">
        <v>96</v>
      </c>
    </row>
    <row r="23" spans="1:9" x14ac:dyDescent="0.3">
      <c r="A23" t="str">
        <f>Avis!A23</f>
        <v>JEMAL</v>
      </c>
      <c r="B23" t="str">
        <f>Avis!B23</f>
        <v xml:space="preserve">Seifallah </v>
      </c>
      <c r="C23" s="10"/>
      <c r="D23" s="10"/>
      <c r="E23" s="10">
        <v>9</v>
      </c>
      <c r="F23" s="65" t="s">
        <v>95</v>
      </c>
      <c r="H23" s="43">
        <f t="shared" si="0"/>
        <v>3</v>
      </c>
      <c r="I23" s="35" t="s">
        <v>108</v>
      </c>
    </row>
    <row r="24" spans="1:9" x14ac:dyDescent="0.3">
      <c r="A24" t="str">
        <f>Avis!A24</f>
        <v>KAMOUN</v>
      </c>
      <c r="B24" t="str">
        <f>Avis!B24</f>
        <v xml:space="preserve">Youssef </v>
      </c>
      <c r="C24" s="10"/>
      <c r="D24" s="10"/>
      <c r="E24" s="10">
        <v>7</v>
      </c>
      <c r="F24" s="1" t="s">
        <v>94</v>
      </c>
    </row>
    <row r="25" spans="1:9" x14ac:dyDescent="0.3">
      <c r="A25" t="str">
        <f>Avis!A25</f>
        <v>KETATNI</v>
      </c>
      <c r="B25" t="str">
        <f>Avis!B25</f>
        <v>Mouna</v>
      </c>
      <c r="C25" s="4"/>
      <c r="D25" s="4"/>
      <c r="E25" s="6">
        <v>13</v>
      </c>
      <c r="F25" s="64" t="s">
        <v>97</v>
      </c>
    </row>
    <row r="26" spans="1:9" x14ac:dyDescent="0.3">
      <c r="A26" t="str">
        <f>Avis!A26</f>
        <v>KHELIL</v>
      </c>
      <c r="B26" t="str">
        <f>Avis!B26</f>
        <v>Hamdi</v>
      </c>
      <c r="C26" s="10"/>
      <c r="D26" s="10"/>
      <c r="E26" s="10">
        <v>9</v>
      </c>
      <c r="F26" s="64" t="s">
        <v>95</v>
      </c>
    </row>
    <row r="27" spans="1:9" x14ac:dyDescent="0.3">
      <c r="A27" t="str">
        <f>Avis!A27</f>
        <v>KORBI</v>
      </c>
      <c r="B27" t="str">
        <f>Avis!B27</f>
        <v xml:space="preserve">Montassar </v>
      </c>
      <c r="C27" s="40"/>
      <c r="D27" s="40"/>
      <c r="E27" s="38"/>
    </row>
    <row r="28" spans="1:9" x14ac:dyDescent="0.3">
      <c r="A28" t="str">
        <f>Avis!A28</f>
        <v>LAHOUAR</v>
      </c>
      <c r="B28" t="str">
        <f>Avis!B28</f>
        <v xml:space="preserve">Hedi </v>
      </c>
      <c r="C28" s="4"/>
      <c r="D28" s="4"/>
      <c r="E28" s="6">
        <v>14</v>
      </c>
      <c r="F28" s="1" t="s">
        <v>101</v>
      </c>
    </row>
    <row r="29" spans="1:9" x14ac:dyDescent="0.3">
      <c r="A29" t="str">
        <f>Avis!A29</f>
        <v>MERAI</v>
      </c>
      <c r="B29" t="str">
        <f>Avis!B29</f>
        <v>Ameni</v>
      </c>
      <c r="C29" s="4"/>
      <c r="D29" s="4"/>
      <c r="E29" s="6">
        <v>11</v>
      </c>
      <c r="F29" s="1" t="s">
        <v>100</v>
      </c>
    </row>
    <row r="30" spans="1:9" x14ac:dyDescent="0.3">
      <c r="A30" t="str">
        <f>Avis!A30</f>
        <v>NASRI</v>
      </c>
      <c r="B30" t="str">
        <f>Avis!B30</f>
        <v xml:space="preserve">Bilel </v>
      </c>
      <c r="C30" s="40"/>
      <c r="D30" s="40"/>
      <c r="E30" s="38"/>
    </row>
    <row r="31" spans="1:9" x14ac:dyDescent="0.3">
      <c r="A31" t="str">
        <f>Avis!A31</f>
        <v>RADHOUANI</v>
      </c>
      <c r="B31" t="str">
        <f>Avis!B31</f>
        <v xml:space="preserve">Rafaâ </v>
      </c>
      <c r="C31" s="4"/>
      <c r="D31" s="4"/>
      <c r="E31" s="6">
        <v>11</v>
      </c>
      <c r="F31" s="1" t="s">
        <v>100</v>
      </c>
    </row>
    <row r="32" spans="1:9" x14ac:dyDescent="0.3">
      <c r="A32" t="str">
        <f>Avis!A32</f>
        <v>SELMI</v>
      </c>
      <c r="B32" t="str">
        <f>Avis!B32</f>
        <v>Kais</v>
      </c>
      <c r="C32" s="4"/>
      <c r="D32" s="4"/>
      <c r="E32" s="6">
        <v>11</v>
      </c>
      <c r="F32" s="1" t="s">
        <v>100</v>
      </c>
    </row>
    <row r="33" spans="1:6" x14ac:dyDescent="0.3">
      <c r="A33" t="str">
        <f>Avis!A33</f>
        <v>SOUGUIR</v>
      </c>
      <c r="B33" t="str">
        <f>Avis!B33</f>
        <v xml:space="preserve">Ghada </v>
      </c>
      <c r="C33" s="21"/>
      <c r="D33" s="21"/>
      <c r="E33" s="7">
        <v>10</v>
      </c>
      <c r="F33" s="1" t="s">
        <v>99</v>
      </c>
    </row>
  </sheetData>
  <mergeCells count="1">
    <mergeCell ref="H8:I8"/>
  </mergeCells>
  <conditionalFormatting sqref="C17 C20 C5:C8 C10:C15 C22:C24 C26">
    <cfRule type="cellIs" dxfId="22" priority="8" operator="equal">
      <formula>"Non"</formula>
    </cfRule>
    <cfRule type="cellIs" dxfId="21" priority="9" operator="equal">
      <formula>"Oui"</formula>
    </cfRule>
  </conditionalFormatting>
  <conditionalFormatting sqref="C4:C33">
    <cfRule type="cellIs" dxfId="20" priority="7" operator="equal">
      <formula>"Peut-être"</formula>
    </cfRule>
  </conditionalFormatting>
  <conditionalFormatting sqref="D17 D20 D5:D8 D10:D15 D22:D24 D26">
    <cfRule type="cellIs" dxfId="19" priority="5" operator="equal">
      <formula>"Non"</formula>
    </cfRule>
    <cfRule type="cellIs" dxfId="18" priority="6" operator="equal">
      <formula>"Oui"</formula>
    </cfRule>
  </conditionalFormatting>
  <conditionalFormatting sqref="D4:D33">
    <cfRule type="cellIs" dxfId="17" priority="4" operator="equal">
      <formula>"Peut-être"</formula>
    </cfRule>
  </conditionalFormatting>
  <conditionalFormatting sqref="E17 E20 E5:E8 E10:E15 E22:E24 E26">
    <cfRule type="cellIs" dxfId="16" priority="2" operator="equal">
      <formula>"Non"</formula>
    </cfRule>
    <cfRule type="cellIs" dxfId="15" priority="3" operator="equal">
      <formula>"Oui"</formula>
    </cfRule>
  </conditionalFormatting>
  <conditionalFormatting sqref="E4:E33">
    <cfRule type="cellIs" dxfId="14" priority="1" operator="equal">
      <formula>"Peut-être"</formula>
    </cfRule>
  </conditionalFormatting>
  <pageMargins left="0.7" right="0.7" top="0.75" bottom="0.75" header="0.3" footer="0.3"/>
  <pageSetup paperSize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N36"/>
  <sheetViews>
    <sheetView zoomScale="90" zoomScaleNormal="90" workbookViewId="0">
      <pane xSplit="2" ySplit="3" topLeftCell="C4" activePane="bottomRight" state="frozenSplit"/>
      <selection pane="topRight" activeCell="C1" sqref="C1"/>
      <selection pane="bottomLeft" activeCell="A4" sqref="A4"/>
      <selection pane="bottomRight" activeCell="A16" sqref="A16"/>
    </sheetView>
  </sheetViews>
  <sheetFormatPr baseColWidth="10" defaultRowHeight="14.4" x14ac:dyDescent="0.3"/>
  <cols>
    <col min="1" max="1" width="16.88671875" customWidth="1"/>
    <col min="2" max="2" width="19.109375" customWidth="1"/>
    <col min="3" max="3" width="11.44140625" customWidth="1"/>
    <col min="4" max="5" width="11.44140625" style="1"/>
    <col min="6" max="6" width="23.6640625" style="1" customWidth="1"/>
    <col min="7" max="7" width="15.6640625" style="1" customWidth="1"/>
    <col min="8" max="8" width="5.6640625" style="1" customWidth="1"/>
    <col min="9" max="10" width="14.6640625" style="1" customWidth="1"/>
    <col min="12" max="12" width="11.44140625" style="2"/>
    <col min="13" max="13" width="11.44140625" style="1"/>
  </cols>
  <sheetData>
    <row r="2" spans="1:13" x14ac:dyDescent="0.3">
      <c r="I2" s="74" t="s">
        <v>6</v>
      </c>
      <c r="J2" s="75"/>
      <c r="L2" s="5" t="s">
        <v>6</v>
      </c>
    </row>
    <row r="3" spans="1:13" x14ac:dyDescent="0.3">
      <c r="C3" s="3" t="s">
        <v>4</v>
      </c>
      <c r="D3" s="3" t="s">
        <v>63</v>
      </c>
      <c r="E3" s="3" t="s">
        <v>67</v>
      </c>
      <c r="F3" s="3" t="s">
        <v>68</v>
      </c>
      <c r="G3" s="3" t="s">
        <v>81</v>
      </c>
      <c r="I3" s="11" t="s">
        <v>82</v>
      </c>
      <c r="J3" s="5" t="s">
        <v>85</v>
      </c>
    </row>
    <row r="4" spans="1:13" x14ac:dyDescent="0.3">
      <c r="A4" t="str">
        <f>Avis!A4</f>
        <v xml:space="preserve">BELGHITH </v>
      </c>
      <c r="B4" t="str">
        <f>Avis!B4</f>
        <v>Abdelhedi</v>
      </c>
      <c r="C4" s="41">
        <f>Avis!C4</f>
        <v>-7</v>
      </c>
      <c r="D4" s="9"/>
      <c r="E4" s="33">
        <v>11.3</v>
      </c>
      <c r="F4" s="30" t="s">
        <v>69</v>
      </c>
      <c r="G4" s="30" t="s">
        <v>8</v>
      </c>
      <c r="I4" s="37"/>
      <c r="J4" s="37"/>
      <c r="L4" s="39"/>
    </row>
    <row r="5" spans="1:13" x14ac:dyDescent="0.3">
      <c r="A5" t="str">
        <f>Avis!A5</f>
        <v>BEN EL HADJ</v>
      </c>
      <c r="B5" t="str">
        <f>Avis!B5</f>
        <v>Mahdi</v>
      </c>
      <c r="C5" s="42">
        <f>Avis!C5</f>
        <v>-5</v>
      </c>
      <c r="D5" s="6">
        <f>Evaluation!E5</f>
        <v>9</v>
      </c>
      <c r="E5" s="34">
        <v>11.97</v>
      </c>
      <c r="F5" s="31" t="s">
        <v>70</v>
      </c>
      <c r="G5" s="28" t="s">
        <v>7</v>
      </c>
      <c r="I5" s="6" t="s">
        <v>8</v>
      </c>
      <c r="J5" s="6"/>
      <c r="L5" s="10"/>
      <c r="M5" s="13"/>
    </row>
    <row r="6" spans="1:13" x14ac:dyDescent="0.3">
      <c r="A6" t="str">
        <f>Avis!A6</f>
        <v>BEN HAJJI</v>
      </c>
      <c r="B6" t="str">
        <f>Avis!B6</f>
        <v>Anis</v>
      </c>
      <c r="C6" s="42">
        <f>Avis!C6</f>
        <v>3</v>
      </c>
      <c r="D6" s="6">
        <f>Evaluation!E6</f>
        <v>9</v>
      </c>
      <c r="E6" s="34">
        <v>12.71</v>
      </c>
      <c r="F6" s="29" t="s">
        <v>71</v>
      </c>
      <c r="G6" s="28" t="s">
        <v>7</v>
      </c>
      <c r="I6" s="6" t="s">
        <v>7</v>
      </c>
      <c r="J6" s="6">
        <v>3</v>
      </c>
      <c r="L6" s="10"/>
      <c r="M6" s="13"/>
    </row>
    <row r="7" spans="1:13" x14ac:dyDescent="0.3">
      <c r="A7" t="str">
        <f>Avis!A7</f>
        <v>BEN HARB</v>
      </c>
      <c r="B7" t="str">
        <f>Avis!B7</f>
        <v>Tahiya</v>
      </c>
      <c r="C7" s="42">
        <f>Avis!C7</f>
        <v>-5</v>
      </c>
      <c r="D7" s="6"/>
      <c r="E7" s="34">
        <v>13.11</v>
      </c>
      <c r="F7" s="29" t="s">
        <v>71</v>
      </c>
      <c r="G7" s="29" t="s">
        <v>8</v>
      </c>
      <c r="I7" s="38"/>
      <c r="J7" s="38"/>
      <c r="L7" s="38"/>
      <c r="M7" s="13"/>
    </row>
    <row r="8" spans="1:13" x14ac:dyDescent="0.3">
      <c r="A8" t="str">
        <f>Avis!A8</f>
        <v>BEN HASSOUNA</v>
      </c>
      <c r="B8" t="str">
        <f>Avis!B8</f>
        <v>Amine</v>
      </c>
      <c r="C8" s="42">
        <f>Avis!C8</f>
        <v>-1</v>
      </c>
      <c r="D8" s="6"/>
      <c r="E8" s="34">
        <v>13.66</v>
      </c>
      <c r="F8" s="28" t="s">
        <v>75</v>
      </c>
      <c r="G8" s="29" t="s">
        <v>8</v>
      </c>
      <c r="I8" s="38"/>
      <c r="J8" s="38"/>
      <c r="L8" s="38"/>
      <c r="M8" s="13"/>
    </row>
    <row r="9" spans="1:13" x14ac:dyDescent="0.3">
      <c r="A9" t="str">
        <f>Avis!A9</f>
        <v>BEN SALEM</v>
      </c>
      <c r="B9" t="str">
        <f>Avis!B9</f>
        <v>Bilel</v>
      </c>
      <c r="C9" s="42">
        <f>Avis!C9</f>
        <v>-5</v>
      </c>
      <c r="D9" s="6"/>
      <c r="E9" s="34">
        <v>11.98</v>
      </c>
      <c r="F9" s="28" t="s">
        <v>75</v>
      </c>
      <c r="G9" s="29" t="s">
        <v>8</v>
      </c>
      <c r="I9" s="38"/>
      <c r="J9" s="38"/>
      <c r="L9" s="40"/>
    </row>
    <row r="10" spans="1:13" x14ac:dyDescent="0.3">
      <c r="A10" t="str">
        <f>Avis!A10</f>
        <v>BEN YOUSSEF</v>
      </c>
      <c r="B10" t="str">
        <f>Avis!B10</f>
        <v>Aryj</v>
      </c>
      <c r="C10" s="42">
        <f>Avis!C10</f>
        <v>-1</v>
      </c>
      <c r="D10" s="6">
        <f>Evaluation!E10</f>
        <v>11</v>
      </c>
      <c r="E10" s="34">
        <v>13.26</v>
      </c>
      <c r="F10" s="28" t="s">
        <v>76</v>
      </c>
      <c r="G10" s="28" t="s">
        <v>7</v>
      </c>
      <c r="I10" s="6" t="s">
        <v>7</v>
      </c>
      <c r="J10" s="44">
        <v>1</v>
      </c>
      <c r="L10" s="10"/>
      <c r="M10" s="13"/>
    </row>
    <row r="11" spans="1:13" x14ac:dyDescent="0.3">
      <c r="A11" t="str">
        <f>Avis!A11</f>
        <v>BOUKHRIS</v>
      </c>
      <c r="B11" t="str">
        <f>Avis!B11</f>
        <v>Aroua</v>
      </c>
      <c r="C11" s="42">
        <f>Avis!C11</f>
        <v>-5</v>
      </c>
      <c r="D11" s="6">
        <f>Evaluation!E11</f>
        <v>6</v>
      </c>
      <c r="E11" s="34">
        <v>12.23</v>
      </c>
      <c r="F11" s="29" t="s">
        <v>71</v>
      </c>
      <c r="G11" s="28" t="s">
        <v>7</v>
      </c>
      <c r="I11" s="6" t="s">
        <v>8</v>
      </c>
      <c r="J11" s="6"/>
      <c r="L11" s="10"/>
      <c r="M11" s="13"/>
    </row>
    <row r="12" spans="1:13" x14ac:dyDescent="0.3">
      <c r="A12" t="str">
        <f>Avis!A12</f>
        <v>BOUKTHIR</v>
      </c>
      <c r="B12" t="str">
        <f>Avis!B12</f>
        <v>Manel</v>
      </c>
      <c r="C12" s="42">
        <f>Avis!C12</f>
        <v>-3</v>
      </c>
      <c r="D12" s="6"/>
      <c r="E12" s="34">
        <v>11.11</v>
      </c>
      <c r="F12" s="29" t="s">
        <v>74</v>
      </c>
      <c r="G12" s="29" t="s">
        <v>8</v>
      </c>
      <c r="I12" s="38"/>
      <c r="J12" s="38"/>
      <c r="L12" s="38"/>
      <c r="M12" s="13"/>
    </row>
    <row r="13" spans="1:13" x14ac:dyDescent="0.3">
      <c r="A13" t="str">
        <f>Avis!A13</f>
        <v>BOUSSARSAR</v>
      </c>
      <c r="B13" t="str">
        <f>Avis!B13</f>
        <v>Nizar</v>
      </c>
      <c r="C13" s="42">
        <f>Avis!C13</f>
        <v>5</v>
      </c>
      <c r="D13" s="6">
        <f>Evaluation!E13</f>
        <v>18</v>
      </c>
      <c r="E13" s="34">
        <v>14.29</v>
      </c>
      <c r="F13" s="28" t="s">
        <v>75</v>
      </c>
      <c r="G13" s="28" t="s">
        <v>7</v>
      </c>
      <c r="I13" s="6" t="s">
        <v>7</v>
      </c>
      <c r="J13" s="6">
        <v>5</v>
      </c>
      <c r="L13" s="10"/>
      <c r="M13" s="13"/>
    </row>
    <row r="14" spans="1:13" x14ac:dyDescent="0.3">
      <c r="A14" t="str">
        <f>Avis!A14</f>
        <v>CHAMMEM</v>
      </c>
      <c r="B14" t="str">
        <f>Avis!B14</f>
        <v>Raed</v>
      </c>
      <c r="C14" s="42">
        <f>Avis!C14</f>
        <v>7</v>
      </c>
      <c r="D14" s="6">
        <f>Evaluation!E14</f>
        <v>16</v>
      </c>
      <c r="E14" s="34">
        <v>15.05</v>
      </c>
      <c r="F14" s="28" t="s">
        <v>77</v>
      </c>
      <c r="G14" s="28" t="s">
        <v>7</v>
      </c>
      <c r="I14" s="6" t="s">
        <v>7</v>
      </c>
      <c r="J14" s="6">
        <v>5</v>
      </c>
      <c r="L14" s="10"/>
      <c r="M14" s="13"/>
    </row>
    <row r="15" spans="1:13" x14ac:dyDescent="0.3">
      <c r="A15" t="str">
        <f>Avis!A15</f>
        <v>CHIHI</v>
      </c>
      <c r="B15" t="str">
        <f>Avis!B15</f>
        <v xml:space="preserve">Bilel </v>
      </c>
      <c r="C15" s="42">
        <f>Avis!C15</f>
        <v>-3</v>
      </c>
      <c r="D15" s="6">
        <f>Evaluation!E15</f>
        <v>10</v>
      </c>
      <c r="E15" s="34">
        <v>10.42</v>
      </c>
      <c r="F15" s="29" t="s">
        <v>69</v>
      </c>
      <c r="G15" s="28" t="s">
        <v>7</v>
      </c>
      <c r="I15" s="6" t="s">
        <v>8</v>
      </c>
      <c r="J15" s="6"/>
      <c r="L15" s="10"/>
      <c r="M15" s="13"/>
    </row>
    <row r="16" spans="1:13" x14ac:dyDescent="0.3">
      <c r="A16" t="str">
        <f>Avis!A16</f>
        <v>DAMI</v>
      </c>
      <c r="B16" t="str">
        <f>Avis!B16</f>
        <v>Ahmed</v>
      </c>
      <c r="C16" s="42">
        <f>Avis!C16</f>
        <v>-3</v>
      </c>
      <c r="D16" s="6">
        <f>Evaluation!E16</f>
        <v>10</v>
      </c>
      <c r="E16" s="34">
        <v>10.41</v>
      </c>
      <c r="F16" s="29" t="s">
        <v>69</v>
      </c>
      <c r="G16" s="28" t="s">
        <v>7</v>
      </c>
      <c r="I16" s="6" t="s">
        <v>7</v>
      </c>
      <c r="J16" s="44" t="s">
        <v>83</v>
      </c>
      <c r="L16" s="4"/>
    </row>
    <row r="17" spans="1:14" x14ac:dyDescent="0.3">
      <c r="A17" t="str">
        <f>Avis!A17</f>
        <v>DAOUD</v>
      </c>
      <c r="B17" t="str">
        <f>Avis!B17</f>
        <v>Syrine</v>
      </c>
      <c r="C17" s="42">
        <f>Avis!C17</f>
        <v>-7</v>
      </c>
      <c r="D17" s="6">
        <f>Evaluation!E17</f>
        <v>4</v>
      </c>
      <c r="E17" s="34">
        <v>9.93</v>
      </c>
      <c r="F17" s="29" t="s">
        <v>73</v>
      </c>
      <c r="G17" s="28" t="s">
        <v>7</v>
      </c>
      <c r="I17" s="6" t="s">
        <v>8</v>
      </c>
      <c r="J17" s="10"/>
      <c r="L17" s="10"/>
      <c r="M17" s="13"/>
    </row>
    <row r="18" spans="1:14" x14ac:dyDescent="0.3">
      <c r="A18" t="str">
        <f>Avis!A18</f>
        <v>DHANE</v>
      </c>
      <c r="B18" t="str">
        <f>Avis!B18</f>
        <v>Asma</v>
      </c>
      <c r="C18" s="42">
        <f>Avis!C18</f>
        <v>1</v>
      </c>
      <c r="D18" s="6">
        <f>Evaluation!E18</f>
        <v>13</v>
      </c>
      <c r="E18" s="34">
        <v>12.69</v>
      </c>
      <c r="F18" s="29" t="s">
        <v>80</v>
      </c>
      <c r="G18" s="28" t="s">
        <v>7</v>
      </c>
      <c r="I18" s="6" t="s">
        <v>7</v>
      </c>
      <c r="J18" s="6">
        <v>4</v>
      </c>
      <c r="L18" s="4"/>
    </row>
    <row r="19" spans="1:14" x14ac:dyDescent="0.3">
      <c r="A19" t="str">
        <f>Avis!A19</f>
        <v>GHARBI</v>
      </c>
      <c r="B19" t="str">
        <f>Avis!B19</f>
        <v>Hibat Allah</v>
      </c>
      <c r="C19" s="42">
        <f>Avis!C19</f>
        <v>3</v>
      </c>
      <c r="D19" s="6"/>
      <c r="E19" s="34">
        <v>15.04</v>
      </c>
      <c r="F19" s="28" t="s">
        <v>78</v>
      </c>
      <c r="G19" s="29" t="s">
        <v>8</v>
      </c>
      <c r="I19" s="38"/>
      <c r="J19" s="38"/>
      <c r="L19" s="40"/>
    </row>
    <row r="20" spans="1:14" x14ac:dyDescent="0.3">
      <c r="A20" t="str">
        <f>Avis!A20</f>
        <v>HAJ FREJ</v>
      </c>
      <c r="B20" t="str">
        <f>Avis!B20</f>
        <v>Mohamed Amine</v>
      </c>
      <c r="C20" s="42">
        <f>Avis!C20</f>
        <v>-1</v>
      </c>
      <c r="D20" s="6">
        <f>Evaluation!E20</f>
        <v>9</v>
      </c>
      <c r="E20" s="34">
        <v>13.75</v>
      </c>
      <c r="F20" s="28" t="s">
        <v>75</v>
      </c>
      <c r="G20" s="28" t="s">
        <v>7</v>
      </c>
      <c r="I20" s="6" t="s">
        <v>7</v>
      </c>
      <c r="J20" s="6">
        <v>3</v>
      </c>
      <c r="L20" s="10"/>
      <c r="M20" s="13"/>
    </row>
    <row r="21" spans="1:14" x14ac:dyDescent="0.3">
      <c r="A21" t="str">
        <f>Avis!A21</f>
        <v>HAOUALA</v>
      </c>
      <c r="B21" t="str">
        <f>Avis!B21</f>
        <v>Senda</v>
      </c>
      <c r="C21" s="42">
        <f>Avis!C21</f>
        <v>1</v>
      </c>
      <c r="D21" s="6">
        <f>Evaluation!E21</f>
        <v>9</v>
      </c>
      <c r="E21" s="34">
        <v>12.73</v>
      </c>
      <c r="F21" s="31" t="s">
        <v>79</v>
      </c>
      <c r="G21" s="28" t="s">
        <v>7</v>
      </c>
      <c r="I21" s="6" t="s">
        <v>7</v>
      </c>
      <c r="J21" s="6">
        <v>3</v>
      </c>
      <c r="L21" s="4"/>
    </row>
    <row r="22" spans="1:14" x14ac:dyDescent="0.3">
      <c r="A22" t="str">
        <f>Avis!A22</f>
        <v xml:space="preserve">JEDIDI </v>
      </c>
      <c r="B22" t="str">
        <f>Avis!B22</f>
        <v>Mohamed Amine</v>
      </c>
      <c r="C22" s="42">
        <f>Avis!C22</f>
        <v>1</v>
      </c>
      <c r="D22" s="6">
        <f>Evaluation!E22</f>
        <v>9</v>
      </c>
      <c r="E22" s="34">
        <v>11.98</v>
      </c>
      <c r="F22" s="31" t="s">
        <v>79</v>
      </c>
      <c r="G22" s="28" t="s">
        <v>7</v>
      </c>
      <c r="I22" s="6" t="s">
        <v>7</v>
      </c>
      <c r="J22" s="6">
        <v>2</v>
      </c>
      <c r="L22" s="10"/>
      <c r="M22" s="13"/>
    </row>
    <row r="23" spans="1:14" x14ac:dyDescent="0.3">
      <c r="A23" t="str">
        <f>Avis!A23</f>
        <v>JEMAL</v>
      </c>
      <c r="B23" t="str">
        <f>Avis!B23</f>
        <v xml:space="preserve">Seifallah </v>
      </c>
      <c r="C23" s="42">
        <f>Avis!C23</f>
        <v>3</v>
      </c>
      <c r="D23" s="6">
        <f>Evaluation!E23</f>
        <v>9</v>
      </c>
      <c r="E23" s="34">
        <v>13.93</v>
      </c>
      <c r="F23" s="28" t="s">
        <v>75</v>
      </c>
      <c r="G23" s="28" t="s">
        <v>7</v>
      </c>
      <c r="I23" s="6" t="s">
        <v>7</v>
      </c>
      <c r="J23" s="6">
        <v>2</v>
      </c>
      <c r="L23" s="10"/>
      <c r="M23" s="13"/>
    </row>
    <row r="24" spans="1:14" x14ac:dyDescent="0.3">
      <c r="A24" t="str">
        <f>Avis!A24</f>
        <v>KAMOUN</v>
      </c>
      <c r="B24" t="str">
        <f>Avis!B24</f>
        <v xml:space="preserve">Youssef </v>
      </c>
      <c r="C24" s="42">
        <f>Avis!C24</f>
        <v>1</v>
      </c>
      <c r="D24" s="6">
        <f>Evaluation!E24</f>
        <v>7</v>
      </c>
      <c r="E24" s="34">
        <v>12.8</v>
      </c>
      <c r="F24" s="31" t="s">
        <v>70</v>
      </c>
      <c r="G24" s="28" t="s">
        <v>7</v>
      </c>
      <c r="I24" s="6" t="s">
        <v>7</v>
      </c>
      <c r="J24" s="6">
        <v>2</v>
      </c>
      <c r="K24" s="12"/>
      <c r="L24" s="10"/>
      <c r="M24" s="13"/>
    </row>
    <row r="25" spans="1:14" x14ac:dyDescent="0.3">
      <c r="A25" t="str">
        <f>Avis!A25</f>
        <v>KETATNI</v>
      </c>
      <c r="B25" t="str">
        <f>Avis!B25</f>
        <v>Mouna</v>
      </c>
      <c r="C25" s="42">
        <f>Avis!C25</f>
        <v>-1</v>
      </c>
      <c r="D25" s="6">
        <f>Evaluation!E25</f>
        <v>13</v>
      </c>
      <c r="E25" s="34">
        <v>11.7</v>
      </c>
      <c r="F25" s="29" t="s">
        <v>71</v>
      </c>
      <c r="G25" s="28" t="s">
        <v>7</v>
      </c>
      <c r="I25" s="6" t="s">
        <v>7</v>
      </c>
      <c r="J25" s="44">
        <v>2</v>
      </c>
      <c r="L25" s="4"/>
    </row>
    <row r="26" spans="1:14" x14ac:dyDescent="0.3">
      <c r="A26" t="str">
        <f>Avis!A26</f>
        <v>KHELIL</v>
      </c>
      <c r="B26" t="str">
        <f>Avis!B26</f>
        <v>Hamdi</v>
      </c>
      <c r="C26" s="42">
        <f>Avis!C26</f>
        <v>1</v>
      </c>
      <c r="D26" s="6">
        <f>Evaluation!E26</f>
        <v>9</v>
      </c>
      <c r="E26" s="34">
        <v>13</v>
      </c>
      <c r="F26" s="28" t="s">
        <v>75</v>
      </c>
      <c r="G26" s="28" t="s">
        <v>7</v>
      </c>
      <c r="I26" s="6" t="s">
        <v>8</v>
      </c>
      <c r="J26" s="44"/>
      <c r="L26" s="10"/>
      <c r="M26" s="14"/>
      <c r="N26" s="2"/>
    </row>
    <row r="27" spans="1:14" x14ac:dyDescent="0.3">
      <c r="A27" t="str">
        <f>Avis!A27</f>
        <v>KORBI</v>
      </c>
      <c r="B27" t="str">
        <f>Avis!B27</f>
        <v xml:space="preserve">Montassar </v>
      </c>
      <c r="C27" s="42">
        <f>Avis!C27</f>
        <v>-3</v>
      </c>
      <c r="D27" s="6"/>
      <c r="E27" s="34">
        <v>11.03</v>
      </c>
      <c r="F27" s="29" t="s">
        <v>74</v>
      </c>
      <c r="G27" s="29" t="s">
        <v>8</v>
      </c>
      <c r="I27" s="38"/>
      <c r="J27" s="38"/>
      <c r="L27" s="40"/>
    </row>
    <row r="28" spans="1:14" x14ac:dyDescent="0.3">
      <c r="A28" t="str">
        <f>Avis!A28</f>
        <v>LAHOUAR</v>
      </c>
      <c r="B28" t="str">
        <f>Avis!B28</f>
        <v xml:space="preserve">Hedi </v>
      </c>
      <c r="C28" s="42">
        <f>Avis!C28</f>
        <v>-5</v>
      </c>
      <c r="D28" s="6">
        <f>Evaluation!E28</f>
        <v>14</v>
      </c>
      <c r="E28" s="34">
        <v>8.9499999999999993</v>
      </c>
      <c r="F28" s="29" t="s">
        <v>72</v>
      </c>
      <c r="G28" s="28" t="s">
        <v>7</v>
      </c>
      <c r="I28" s="6" t="s">
        <v>8</v>
      </c>
      <c r="J28" s="6"/>
      <c r="L28" s="4"/>
      <c r="M28" s="13"/>
    </row>
    <row r="29" spans="1:14" x14ac:dyDescent="0.3">
      <c r="A29" t="str">
        <f>Avis!A29</f>
        <v>MERAI</v>
      </c>
      <c r="B29" t="str">
        <f>Avis!B29</f>
        <v>Ameni</v>
      </c>
      <c r="C29" s="42">
        <f>Avis!C29</f>
        <v>-1</v>
      </c>
      <c r="D29" s="6">
        <f>Evaluation!E29</f>
        <v>11</v>
      </c>
      <c r="E29" s="34">
        <v>12.6</v>
      </c>
      <c r="F29" s="31" t="s">
        <v>79</v>
      </c>
      <c r="G29" s="28" t="s">
        <v>7</v>
      </c>
      <c r="I29" s="6" t="s">
        <v>7</v>
      </c>
      <c r="J29" s="6" t="s">
        <v>86</v>
      </c>
      <c r="L29" s="4"/>
    </row>
    <row r="30" spans="1:14" x14ac:dyDescent="0.3">
      <c r="A30" t="str">
        <f>Avis!A30</f>
        <v>NASRI</v>
      </c>
      <c r="B30" t="str">
        <f>Avis!B30</f>
        <v xml:space="preserve">Bilel </v>
      </c>
      <c r="C30" s="42">
        <f>Avis!C30</f>
        <v>-5</v>
      </c>
      <c r="D30" s="6"/>
      <c r="E30" s="34">
        <v>11.17</v>
      </c>
      <c r="F30" s="29" t="s">
        <v>71</v>
      </c>
      <c r="G30" s="29" t="s">
        <v>8</v>
      </c>
      <c r="I30" s="38"/>
      <c r="J30" s="38"/>
      <c r="L30" s="40"/>
    </row>
    <row r="31" spans="1:14" x14ac:dyDescent="0.3">
      <c r="A31" t="str">
        <f>Avis!A31</f>
        <v>RADHOUANI</v>
      </c>
      <c r="B31" t="str">
        <f>Avis!B31</f>
        <v xml:space="preserve">Rafaâ </v>
      </c>
      <c r="C31" s="42">
        <f>Avis!C31</f>
        <v>-5</v>
      </c>
      <c r="D31" s="6">
        <f>Evaluation!E31</f>
        <v>11</v>
      </c>
      <c r="E31" s="34">
        <v>11.09</v>
      </c>
      <c r="F31" s="31" t="s">
        <v>70</v>
      </c>
      <c r="G31" s="28" t="s">
        <v>7</v>
      </c>
      <c r="I31" s="6" t="s">
        <v>8</v>
      </c>
      <c r="J31" s="6"/>
      <c r="L31" s="4"/>
    </row>
    <row r="32" spans="1:14" x14ac:dyDescent="0.3">
      <c r="A32" t="str">
        <f>Avis!A32</f>
        <v>SELMI</v>
      </c>
      <c r="B32" t="str">
        <f>Avis!B32</f>
        <v>Kais</v>
      </c>
      <c r="C32" s="42">
        <f>Avis!C32</f>
        <v>-3</v>
      </c>
      <c r="D32" s="6">
        <f>Evaluation!E32</f>
        <v>11</v>
      </c>
      <c r="E32" s="34"/>
      <c r="F32" s="6"/>
      <c r="G32" s="28" t="s">
        <v>7</v>
      </c>
      <c r="I32" s="6" t="s">
        <v>8</v>
      </c>
      <c r="J32" s="6"/>
      <c r="L32" s="4"/>
    </row>
    <row r="33" spans="1:12" x14ac:dyDescent="0.3">
      <c r="A33" t="str">
        <f>Avis!A33</f>
        <v>SOUGUIR</v>
      </c>
      <c r="B33" t="str">
        <f>Avis!B33</f>
        <v xml:space="preserve">Ghada </v>
      </c>
      <c r="C33" s="43">
        <f>Avis!C33</f>
        <v>-7</v>
      </c>
      <c r="D33" s="7">
        <f>Evaluation!E33</f>
        <v>10</v>
      </c>
      <c r="E33" s="35">
        <v>10.82</v>
      </c>
      <c r="F33" s="32" t="s">
        <v>79</v>
      </c>
      <c r="G33" s="36" t="s">
        <v>7</v>
      </c>
      <c r="I33" s="7" t="s">
        <v>8</v>
      </c>
      <c r="J33" s="7"/>
      <c r="L33" s="21"/>
    </row>
    <row r="35" spans="1:12" x14ac:dyDescent="0.3">
      <c r="G35" s="1">
        <f>COUNTIF(G4:G33,"Oui")</f>
        <v>22</v>
      </c>
      <c r="H35" s="1" t="s">
        <v>7</v>
      </c>
      <c r="I35" s="1">
        <f>COUNTIF(I4:I33, "Oui")</f>
        <v>13</v>
      </c>
    </row>
    <row r="36" spans="1:12" x14ac:dyDescent="0.3">
      <c r="H36" s="1" t="s">
        <v>8</v>
      </c>
      <c r="I36" s="1">
        <f>G35-I35</f>
        <v>9</v>
      </c>
    </row>
  </sheetData>
  <mergeCells count="1">
    <mergeCell ref="I2:J2"/>
  </mergeCells>
  <conditionalFormatting sqref="C4:C33">
    <cfRule type="cellIs" dxfId="13" priority="12" operator="greaterThan">
      <formula>1</formula>
    </cfRule>
    <cfRule type="cellIs" dxfId="12" priority="13" operator="between">
      <formula>-1</formula>
      <formula>1</formula>
    </cfRule>
    <cfRule type="cellIs" dxfId="11" priority="14" operator="lessThan">
      <formula>-1</formula>
    </cfRule>
  </conditionalFormatting>
  <conditionalFormatting sqref="K24 L17 L20 L5:L8 L10:L15 L22:L24 L26:M26 I4:J33">
    <cfRule type="cellIs" dxfId="10" priority="10" operator="equal">
      <formula>"Non"</formula>
    </cfRule>
    <cfRule type="cellIs" dxfId="9" priority="11" operator="equal">
      <formula>"Oui"</formula>
    </cfRule>
  </conditionalFormatting>
  <conditionalFormatting sqref="M26 L4:L33">
    <cfRule type="cellIs" dxfId="8" priority="6" operator="equal">
      <formula>"Peut-être"</formula>
    </cfRule>
  </conditionalFormatting>
  <conditionalFormatting sqref="C4:C33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:E33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4:D3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tabSelected="1" topLeftCell="B10" workbookViewId="0">
      <selection activeCell="C25" sqref="B25:C25"/>
    </sheetView>
  </sheetViews>
  <sheetFormatPr baseColWidth="10" defaultRowHeight="14.4" x14ac:dyDescent="0.3"/>
  <cols>
    <col min="1" max="1" width="23.33203125" customWidth="1"/>
    <col min="2" max="3" width="20.6640625" customWidth="1"/>
    <col min="8" max="9" width="45.6640625" style="26" customWidth="1"/>
  </cols>
  <sheetData>
    <row r="1" spans="1:11" x14ac:dyDescent="0.3">
      <c r="E1" t="s">
        <v>89</v>
      </c>
      <c r="F1" t="s">
        <v>90</v>
      </c>
      <c r="G1" t="s">
        <v>88</v>
      </c>
    </row>
    <row r="2" spans="1:11" x14ac:dyDescent="0.3">
      <c r="E2" s="49">
        <v>6.9444444444444441E-3</v>
      </c>
      <c r="F2" s="49">
        <v>6.9444444444444441E-3</v>
      </c>
      <c r="G2" s="49">
        <v>6.9444444444444441E-3</v>
      </c>
      <c r="H2" s="76" t="s">
        <v>91</v>
      </c>
      <c r="I2" s="77"/>
    </row>
    <row r="3" spans="1:11" x14ac:dyDescent="0.3">
      <c r="A3" s="25" t="s">
        <v>64</v>
      </c>
      <c r="B3" s="25" t="s">
        <v>65</v>
      </c>
      <c r="C3" s="25" t="s">
        <v>66</v>
      </c>
      <c r="D3" s="25" t="s">
        <v>87</v>
      </c>
      <c r="E3" s="25" t="s">
        <v>85</v>
      </c>
      <c r="H3" s="68" t="s">
        <v>92</v>
      </c>
      <c r="I3" s="68" t="s">
        <v>93</v>
      </c>
    </row>
    <row r="4" spans="1:11" ht="95.1" customHeight="1" x14ac:dyDescent="0.3">
      <c r="A4" s="16"/>
      <c r="B4" s="27" t="str">
        <f>Avis!A5</f>
        <v>BEN EL HADJ</v>
      </c>
      <c r="C4" s="26" t="str">
        <f>Avis!B5</f>
        <v>Mahdi</v>
      </c>
      <c r="D4" s="45" t="str">
        <f>Notes!I5</f>
        <v>Non</v>
      </c>
      <c r="E4" s="45">
        <f>Notes!J5</f>
        <v>0</v>
      </c>
      <c r="F4" s="50">
        <v>0.375</v>
      </c>
      <c r="G4" s="50">
        <f t="shared" ref="G4:G12" si="0">F4+$E$2</f>
        <v>0.38194444444444442</v>
      </c>
      <c r="H4" s="69"/>
      <c r="I4" s="69"/>
      <c r="J4" s="66" t="s">
        <v>8</v>
      </c>
      <c r="K4" s="45"/>
    </row>
    <row r="5" spans="1:11" ht="95.1" customHeight="1" x14ac:dyDescent="0.3">
      <c r="A5" s="16"/>
      <c r="B5" s="27" t="str">
        <f>Avis!A11</f>
        <v>BOUKHRIS</v>
      </c>
      <c r="C5" s="26" t="str">
        <f>Avis!B11</f>
        <v>Aroua</v>
      </c>
      <c r="D5" s="45" t="str">
        <f>Notes!I11</f>
        <v>Non</v>
      </c>
      <c r="E5" s="45">
        <f>Notes!J11</f>
        <v>0</v>
      </c>
      <c r="F5" s="50">
        <f>F4</f>
        <v>0.375</v>
      </c>
      <c r="G5" s="50">
        <f t="shared" si="0"/>
        <v>0.38194444444444442</v>
      </c>
      <c r="H5" s="69" t="s">
        <v>110</v>
      </c>
      <c r="I5" s="69" t="s">
        <v>111</v>
      </c>
      <c r="J5" s="66" t="s">
        <v>8</v>
      </c>
      <c r="K5" s="45"/>
    </row>
    <row r="6" spans="1:11" ht="95.1" customHeight="1" x14ac:dyDescent="0.3">
      <c r="A6" s="16"/>
      <c r="B6" s="27" t="str">
        <f>Avis!A15</f>
        <v>CHIHI</v>
      </c>
      <c r="C6" s="26" t="str">
        <f>Avis!B15</f>
        <v xml:space="preserve">Bilel </v>
      </c>
      <c r="D6" s="45" t="str">
        <f>Notes!I15</f>
        <v>Non</v>
      </c>
      <c r="E6" s="45">
        <f>Notes!J15</f>
        <v>0</v>
      </c>
      <c r="F6" s="50">
        <f t="shared" ref="F6:F12" si="1">G5</f>
        <v>0.38194444444444442</v>
      </c>
      <c r="G6" s="50">
        <f t="shared" si="0"/>
        <v>0.38888888888888884</v>
      </c>
      <c r="H6" s="69"/>
      <c r="I6" s="69"/>
      <c r="J6" s="66" t="s">
        <v>8</v>
      </c>
      <c r="K6" s="45"/>
    </row>
    <row r="7" spans="1:11" ht="95.1" customHeight="1" x14ac:dyDescent="0.3">
      <c r="A7" s="17"/>
      <c r="B7" s="27" t="str">
        <f>Avis!A17</f>
        <v>DAOUD</v>
      </c>
      <c r="C7" s="26" t="str">
        <f>Avis!B17</f>
        <v>Syrine</v>
      </c>
      <c r="D7" s="45" t="str">
        <f>Notes!I17</f>
        <v>Non</v>
      </c>
      <c r="E7" s="45">
        <f>Notes!J17</f>
        <v>0</v>
      </c>
      <c r="F7" s="50">
        <f>F6</f>
        <v>0.38194444444444442</v>
      </c>
      <c r="G7" s="50">
        <f t="shared" si="0"/>
        <v>0.38888888888888884</v>
      </c>
      <c r="H7" s="69" t="s">
        <v>112</v>
      </c>
      <c r="I7" s="69" t="s">
        <v>113</v>
      </c>
      <c r="J7" s="66" t="s">
        <v>8</v>
      </c>
      <c r="K7" s="45"/>
    </row>
    <row r="8" spans="1:11" ht="95.1" customHeight="1" x14ac:dyDescent="0.3">
      <c r="A8" s="17"/>
      <c r="B8" s="27" t="str">
        <f>Avis!A26</f>
        <v>KHELIL</v>
      </c>
      <c r="C8" s="26" t="str">
        <f>Avis!B26</f>
        <v>Hamdi</v>
      </c>
      <c r="D8" s="45" t="str">
        <f>Notes!I26</f>
        <v>Non</v>
      </c>
      <c r="E8" s="45">
        <f>Notes!J26</f>
        <v>0</v>
      </c>
      <c r="F8" s="50">
        <f t="shared" si="1"/>
        <v>0.38888888888888884</v>
      </c>
      <c r="G8" s="50">
        <f t="shared" si="0"/>
        <v>0.39583333333333326</v>
      </c>
      <c r="H8" s="69"/>
      <c r="I8" s="69"/>
      <c r="J8" s="66" t="s">
        <v>8</v>
      </c>
      <c r="K8" s="45"/>
    </row>
    <row r="9" spans="1:11" ht="95.1" customHeight="1" x14ac:dyDescent="0.3">
      <c r="A9" s="16"/>
      <c r="B9" s="27" t="str">
        <f>Avis!A28</f>
        <v>LAHOUAR</v>
      </c>
      <c r="C9" s="26" t="str">
        <f>Avis!B28</f>
        <v xml:space="preserve">Hedi </v>
      </c>
      <c r="D9" s="45" t="str">
        <f>Notes!I28</f>
        <v>Non</v>
      </c>
      <c r="E9" s="45">
        <f>Notes!J28</f>
        <v>0</v>
      </c>
      <c r="F9" s="50">
        <f>F8</f>
        <v>0.38888888888888884</v>
      </c>
      <c r="G9" s="50">
        <f t="shared" si="0"/>
        <v>0.39583333333333326</v>
      </c>
      <c r="H9" s="69" t="s">
        <v>118</v>
      </c>
      <c r="I9" s="69" t="s">
        <v>120</v>
      </c>
      <c r="J9" s="66" t="s">
        <v>114</v>
      </c>
      <c r="K9" s="66" t="s">
        <v>8</v>
      </c>
    </row>
    <row r="10" spans="1:11" ht="95.1" customHeight="1" x14ac:dyDescent="0.3">
      <c r="A10" s="17"/>
      <c r="B10" s="27" t="str">
        <f>Avis!A31</f>
        <v>RADHOUANI</v>
      </c>
      <c r="C10" s="26" t="str">
        <f>Avis!B31</f>
        <v xml:space="preserve">Rafaâ </v>
      </c>
      <c r="D10" s="45" t="str">
        <f>Notes!I31</f>
        <v>Non</v>
      </c>
      <c r="E10" s="45">
        <f>Notes!J31</f>
        <v>0</v>
      </c>
      <c r="F10" s="50">
        <f t="shared" si="1"/>
        <v>0.39583333333333326</v>
      </c>
      <c r="G10" s="50">
        <f t="shared" si="0"/>
        <v>0.40277777777777768</v>
      </c>
      <c r="H10" s="69" t="s">
        <v>117</v>
      </c>
      <c r="I10" s="69" t="s">
        <v>119</v>
      </c>
      <c r="J10" s="66" t="s">
        <v>114</v>
      </c>
      <c r="K10" s="66" t="s">
        <v>8</v>
      </c>
    </row>
    <row r="11" spans="1:11" ht="95.1" customHeight="1" x14ac:dyDescent="0.3">
      <c r="A11" s="16"/>
      <c r="B11" s="27" t="str">
        <f>Avis!A32</f>
        <v>SELMI</v>
      </c>
      <c r="C11" s="26" t="str">
        <f>Avis!B32</f>
        <v>Kais</v>
      </c>
      <c r="D11" s="45" t="str">
        <f>Notes!I32</f>
        <v>Non</v>
      </c>
      <c r="E11" s="45">
        <f>Notes!J32</f>
        <v>0</v>
      </c>
      <c r="F11" s="50">
        <f>F10</f>
        <v>0.39583333333333326</v>
      </c>
      <c r="G11" s="50">
        <f t="shared" si="0"/>
        <v>0.40277777777777768</v>
      </c>
      <c r="H11" s="69" t="s">
        <v>116</v>
      </c>
      <c r="I11" s="69" t="s">
        <v>115</v>
      </c>
      <c r="J11" s="66" t="s">
        <v>8</v>
      </c>
      <c r="K11" s="45"/>
    </row>
    <row r="12" spans="1:11" s="57" customFormat="1" ht="95.1" customHeight="1" thickBot="1" x14ac:dyDescent="0.35">
      <c r="A12" s="52"/>
      <c r="B12" s="53" t="str">
        <f>Avis!A33</f>
        <v>SOUGUIR</v>
      </c>
      <c r="C12" s="54" t="str">
        <f>Avis!B33</f>
        <v xml:space="preserve">Ghada </v>
      </c>
      <c r="D12" s="55" t="str">
        <f>Notes!I33</f>
        <v>Non</v>
      </c>
      <c r="E12" s="55">
        <f>Notes!J33</f>
        <v>0</v>
      </c>
      <c r="F12" s="56">
        <f t="shared" si="1"/>
        <v>0.40277777777777768</v>
      </c>
      <c r="G12" s="56">
        <f t="shared" si="0"/>
        <v>0.4097222222222221</v>
      </c>
      <c r="H12" s="70"/>
      <c r="I12" s="70"/>
      <c r="J12" s="66" t="s">
        <v>8</v>
      </c>
      <c r="K12" s="55"/>
    </row>
    <row r="13" spans="1:11" ht="95.1" customHeight="1" thickTop="1" x14ac:dyDescent="0.3">
      <c r="A13" s="51"/>
      <c r="B13" s="27" t="str">
        <f>Avis!A6</f>
        <v>BEN HAJJI</v>
      </c>
      <c r="C13" s="26" t="str">
        <f>Avis!B6</f>
        <v>Anis</v>
      </c>
      <c r="D13" s="45" t="str">
        <f>Notes!I6</f>
        <v>Oui</v>
      </c>
      <c r="E13" s="45">
        <f>Notes!J6</f>
        <v>3</v>
      </c>
      <c r="F13" s="50">
        <f>G12+$G$2</f>
        <v>0.41666666666666652</v>
      </c>
      <c r="G13" s="50">
        <f t="shared" ref="G13:G25" si="2">F13+$F$2</f>
        <v>0.42361111111111094</v>
      </c>
      <c r="H13" s="69" t="s">
        <v>122</v>
      </c>
      <c r="I13" s="69" t="s">
        <v>121</v>
      </c>
      <c r="J13" s="66" t="s">
        <v>8</v>
      </c>
      <c r="K13" s="45"/>
    </row>
    <row r="14" spans="1:11" ht="95.1" customHeight="1" x14ac:dyDescent="0.3">
      <c r="A14" s="16"/>
      <c r="B14" s="27" t="str">
        <f>Avis!A10</f>
        <v>BEN YOUSSEF</v>
      </c>
      <c r="C14" s="26" t="str">
        <f>Avis!B10</f>
        <v>Aryj</v>
      </c>
      <c r="D14" s="45" t="str">
        <f>Notes!I10</f>
        <v>Oui</v>
      </c>
      <c r="E14" s="45">
        <f>Notes!J10</f>
        <v>1</v>
      </c>
      <c r="F14" s="50">
        <f>G13</f>
        <v>0.42361111111111094</v>
      </c>
      <c r="G14" s="50">
        <f t="shared" si="2"/>
        <v>0.43055555555555536</v>
      </c>
      <c r="H14" s="69" t="s">
        <v>143</v>
      </c>
      <c r="I14" s="69" t="s">
        <v>123</v>
      </c>
      <c r="J14" s="66" t="s">
        <v>8</v>
      </c>
      <c r="K14" s="45"/>
    </row>
    <row r="15" spans="1:11" ht="95.1" customHeight="1" x14ac:dyDescent="0.3">
      <c r="A15" s="16"/>
      <c r="B15" s="27" t="str">
        <f>Avis!A13</f>
        <v>BOUSSARSAR</v>
      </c>
      <c r="C15" s="26" t="str">
        <f>Avis!B13</f>
        <v>Nizar</v>
      </c>
      <c r="D15" s="45" t="str">
        <f>Notes!I13</f>
        <v>Oui</v>
      </c>
      <c r="E15" s="45">
        <f>Notes!J13</f>
        <v>5</v>
      </c>
      <c r="F15" s="50">
        <f t="shared" ref="F15:F19" si="3">G14</f>
        <v>0.43055555555555536</v>
      </c>
      <c r="G15" s="50">
        <f t="shared" si="2"/>
        <v>0.43749999999999978</v>
      </c>
      <c r="H15" s="69" t="s">
        <v>124</v>
      </c>
      <c r="I15" s="69"/>
      <c r="J15" s="66" t="s">
        <v>7</v>
      </c>
      <c r="K15" s="45"/>
    </row>
    <row r="16" spans="1:11" ht="95.1" customHeight="1" x14ac:dyDescent="0.3">
      <c r="A16" s="17"/>
      <c r="B16" s="27" t="str">
        <f>Avis!A14</f>
        <v>CHAMMEM</v>
      </c>
      <c r="C16" s="26" t="str">
        <f>Avis!B14</f>
        <v>Raed</v>
      </c>
      <c r="D16" s="45" t="str">
        <f>Notes!I14</f>
        <v>Oui</v>
      </c>
      <c r="E16" s="45">
        <f>Notes!J14</f>
        <v>5</v>
      </c>
      <c r="F16" s="50">
        <f t="shared" si="3"/>
        <v>0.43749999999999978</v>
      </c>
      <c r="G16" s="50">
        <f t="shared" si="2"/>
        <v>0.4444444444444442</v>
      </c>
      <c r="H16" s="69" t="s">
        <v>125</v>
      </c>
      <c r="I16" s="69" t="s">
        <v>126</v>
      </c>
      <c r="J16" s="66" t="s">
        <v>7</v>
      </c>
      <c r="K16" s="45"/>
    </row>
    <row r="17" spans="1:11" ht="95.1" customHeight="1" x14ac:dyDescent="0.3">
      <c r="A17" s="16"/>
      <c r="B17" s="27" t="str">
        <f>Avis!A16</f>
        <v>DAMI</v>
      </c>
      <c r="C17" s="26" t="str">
        <f>Avis!B16</f>
        <v>Ahmed</v>
      </c>
      <c r="D17" s="45" t="str">
        <f>Notes!I16</f>
        <v>Oui</v>
      </c>
      <c r="E17" s="45" t="str">
        <f>Notes!J16</f>
        <v>2_4</v>
      </c>
      <c r="F17" s="50">
        <f t="shared" si="3"/>
        <v>0.4444444444444442</v>
      </c>
      <c r="G17" s="50">
        <f t="shared" si="2"/>
        <v>0.45138888888888862</v>
      </c>
      <c r="H17" s="69" t="s">
        <v>127</v>
      </c>
      <c r="I17" s="69" t="s">
        <v>128</v>
      </c>
      <c r="J17" s="66" t="s">
        <v>8</v>
      </c>
      <c r="K17" s="45"/>
    </row>
    <row r="18" spans="1:11" ht="95.1" customHeight="1" x14ac:dyDescent="0.3">
      <c r="A18" s="17"/>
      <c r="B18" s="27" t="str">
        <f>Avis!A18</f>
        <v>DHANE</v>
      </c>
      <c r="C18" s="26" t="str">
        <f>Avis!B18</f>
        <v>Asma</v>
      </c>
      <c r="D18" s="45" t="str">
        <f>Notes!I18</f>
        <v>Oui</v>
      </c>
      <c r="E18" s="45">
        <f>Notes!J18</f>
        <v>4</v>
      </c>
      <c r="F18" s="50">
        <f t="shared" si="3"/>
        <v>0.45138888888888862</v>
      </c>
      <c r="G18" s="50">
        <f t="shared" si="2"/>
        <v>0.45833333333333304</v>
      </c>
      <c r="H18" s="69" t="s">
        <v>129</v>
      </c>
      <c r="I18" s="69" t="s">
        <v>131</v>
      </c>
      <c r="J18" s="66" t="s">
        <v>7</v>
      </c>
      <c r="K18" s="45"/>
    </row>
    <row r="19" spans="1:11" s="63" customFormat="1" ht="95.1" customHeight="1" x14ac:dyDescent="0.3">
      <c r="A19" s="17"/>
      <c r="B19" s="59" t="str">
        <f>Avis!A20</f>
        <v>HAJ FREJ</v>
      </c>
      <c r="C19" s="60" t="str">
        <f>Avis!B20</f>
        <v>Mohamed Amine</v>
      </c>
      <c r="D19" s="61" t="str">
        <f>Notes!I20</f>
        <v>Oui</v>
      </c>
      <c r="E19" s="61">
        <f>Notes!J20</f>
        <v>3</v>
      </c>
      <c r="F19" s="62">
        <f t="shared" si="3"/>
        <v>0.45833333333333304</v>
      </c>
      <c r="G19" s="62">
        <f t="shared" si="2"/>
        <v>0.46527777777777746</v>
      </c>
      <c r="H19" s="71" t="s">
        <v>132</v>
      </c>
      <c r="I19" s="71" t="s">
        <v>130</v>
      </c>
      <c r="J19" s="67" t="s">
        <v>7</v>
      </c>
      <c r="K19" s="61"/>
    </row>
    <row r="20" spans="1:11" ht="95.1" customHeight="1" x14ac:dyDescent="0.3">
      <c r="A20" s="58"/>
      <c r="B20" s="27" t="str">
        <f>Avis!A21</f>
        <v>HAOUALA</v>
      </c>
      <c r="C20" s="26" t="str">
        <f>Avis!B21</f>
        <v>Senda</v>
      </c>
      <c r="D20" s="45" t="str">
        <f>Notes!I21</f>
        <v>Oui</v>
      </c>
      <c r="E20" s="45">
        <f>Notes!J21</f>
        <v>3</v>
      </c>
      <c r="F20" s="50">
        <f>G19+$G$2</f>
        <v>0.47222222222222188</v>
      </c>
      <c r="G20" s="50">
        <f t="shared" si="2"/>
        <v>0.4791666666666663</v>
      </c>
      <c r="H20" s="69"/>
      <c r="I20" s="69" t="s">
        <v>133</v>
      </c>
      <c r="J20" s="66" t="s">
        <v>8</v>
      </c>
      <c r="K20" s="45"/>
    </row>
    <row r="21" spans="1:11" ht="95.1" customHeight="1" x14ac:dyDescent="0.3">
      <c r="A21" s="17"/>
      <c r="B21" s="27" t="str">
        <f>Avis!A22</f>
        <v xml:space="preserve">JEDIDI </v>
      </c>
      <c r="C21" s="26" t="str">
        <f>Avis!B22</f>
        <v>Mohamed Amine</v>
      </c>
      <c r="D21" s="45" t="str">
        <f>Notes!I22</f>
        <v>Oui</v>
      </c>
      <c r="E21" s="45">
        <f>Notes!J22</f>
        <v>2</v>
      </c>
      <c r="F21" s="50">
        <f>G20</f>
        <v>0.4791666666666663</v>
      </c>
      <c r="G21" s="50">
        <f t="shared" si="2"/>
        <v>0.48611111111111072</v>
      </c>
      <c r="H21" s="69" t="s">
        <v>134</v>
      </c>
      <c r="I21" s="69" t="s">
        <v>135</v>
      </c>
      <c r="J21" s="66" t="s">
        <v>8</v>
      </c>
      <c r="K21" s="45"/>
    </row>
    <row r="22" spans="1:11" ht="95.1" customHeight="1" x14ac:dyDescent="0.3">
      <c r="A22" s="16"/>
      <c r="B22" s="27" t="str">
        <f>Avis!A23</f>
        <v>JEMAL</v>
      </c>
      <c r="C22" s="26" t="str">
        <f>Avis!B23</f>
        <v xml:space="preserve">Seifallah </v>
      </c>
      <c r="D22" s="45" t="str">
        <f>Notes!I23</f>
        <v>Oui</v>
      </c>
      <c r="E22" s="45">
        <f>Notes!J23</f>
        <v>2</v>
      </c>
      <c r="F22" s="50">
        <f t="shared" ref="F22:F25" si="4">G21</f>
        <v>0.48611111111111072</v>
      </c>
      <c r="G22" s="50">
        <f t="shared" si="2"/>
        <v>0.49305555555555514</v>
      </c>
      <c r="H22" s="69" t="s">
        <v>136</v>
      </c>
      <c r="I22" s="69" t="s">
        <v>137</v>
      </c>
      <c r="J22" s="66" t="s">
        <v>8</v>
      </c>
      <c r="K22" s="45"/>
    </row>
    <row r="23" spans="1:11" ht="95.1" customHeight="1" x14ac:dyDescent="0.3">
      <c r="A23" s="16"/>
      <c r="B23" s="27" t="str">
        <f>Avis!A24</f>
        <v>KAMOUN</v>
      </c>
      <c r="C23" s="26" t="str">
        <f>Avis!B24</f>
        <v xml:space="preserve">Youssef </v>
      </c>
      <c r="D23" s="45" t="str">
        <f>Notes!I24</f>
        <v>Oui</v>
      </c>
      <c r="E23" s="45">
        <f>Notes!J24</f>
        <v>2</v>
      </c>
      <c r="F23" s="50">
        <f t="shared" si="4"/>
        <v>0.49305555555555514</v>
      </c>
      <c r="G23" s="50">
        <f t="shared" si="2"/>
        <v>0.49999999999999956</v>
      </c>
      <c r="H23" s="69" t="s">
        <v>139</v>
      </c>
      <c r="I23" s="69" t="s">
        <v>138</v>
      </c>
      <c r="J23" s="66" t="s">
        <v>8</v>
      </c>
      <c r="K23" s="45"/>
    </row>
    <row r="24" spans="1:11" ht="95.1" customHeight="1" x14ac:dyDescent="0.3">
      <c r="A24" s="16"/>
      <c r="B24" s="27" t="str">
        <f>Avis!A25</f>
        <v>KETATNI</v>
      </c>
      <c r="C24" s="26" t="str">
        <f>Avis!B25</f>
        <v>Mouna</v>
      </c>
      <c r="D24" s="45" t="str">
        <f>Notes!I25</f>
        <v>Oui</v>
      </c>
      <c r="E24" s="45">
        <f>Notes!J25</f>
        <v>2</v>
      </c>
      <c r="F24" s="50">
        <f t="shared" si="4"/>
        <v>0.49999999999999956</v>
      </c>
      <c r="G24" s="50">
        <f t="shared" si="2"/>
        <v>0.50694444444444398</v>
      </c>
      <c r="H24" s="69" t="s">
        <v>140</v>
      </c>
      <c r="I24" s="69" t="s">
        <v>141</v>
      </c>
      <c r="J24" s="66" t="s">
        <v>8</v>
      </c>
      <c r="K24" s="45"/>
    </row>
    <row r="25" spans="1:11" ht="95.1" customHeight="1" x14ac:dyDescent="0.3">
      <c r="A25" s="17"/>
      <c r="B25" s="27" t="str">
        <f>Avis!A29</f>
        <v>MERAI</v>
      </c>
      <c r="C25" s="26" t="str">
        <f>Avis!B29</f>
        <v>Ameni</v>
      </c>
      <c r="D25" s="45" t="str">
        <f>Notes!I29</f>
        <v>Oui</v>
      </c>
      <c r="E25" s="45" t="str">
        <f>Notes!J29</f>
        <v>1_4</v>
      </c>
      <c r="F25" s="50">
        <f t="shared" si="4"/>
        <v>0.50694444444444398</v>
      </c>
      <c r="G25" s="50">
        <f t="shared" si="2"/>
        <v>0.5138888888888884</v>
      </c>
      <c r="H25" s="69" t="s">
        <v>142</v>
      </c>
      <c r="I25" s="69"/>
      <c r="J25" s="66" t="s">
        <v>7</v>
      </c>
      <c r="K25" s="45"/>
    </row>
    <row r="26" spans="1:11" ht="95.1" customHeight="1" x14ac:dyDescent="0.3">
      <c r="A26" s="15"/>
      <c r="B26" s="47" t="str">
        <f>Avis!A4</f>
        <v xml:space="preserve">BELGHITH </v>
      </c>
      <c r="C26" s="48" t="str">
        <f>Avis!B4</f>
        <v>Abdelhedi</v>
      </c>
      <c r="D26" s="46"/>
      <c r="E26" s="46"/>
      <c r="F26" s="45"/>
      <c r="G26" s="45"/>
    </row>
    <row r="27" spans="1:11" ht="95.1" customHeight="1" x14ac:dyDescent="0.3">
      <c r="A27" s="16"/>
      <c r="B27" s="47" t="str">
        <f>Avis!A7</f>
        <v>BEN HARB</v>
      </c>
      <c r="C27" s="48" t="str">
        <f>Avis!B7</f>
        <v>Tahiya</v>
      </c>
      <c r="D27" s="46"/>
      <c r="E27" s="46"/>
      <c r="F27" s="45"/>
      <c r="G27" s="45"/>
    </row>
    <row r="28" spans="1:11" ht="95.1" customHeight="1" x14ac:dyDescent="0.3">
      <c r="A28" s="16"/>
      <c r="B28" s="47" t="str">
        <f>Avis!A8</f>
        <v>BEN HASSOUNA</v>
      </c>
      <c r="C28" s="48" t="str">
        <f>Avis!B8</f>
        <v>Amine</v>
      </c>
      <c r="D28" s="46"/>
      <c r="E28" s="46"/>
      <c r="F28" s="45"/>
      <c r="G28" s="45"/>
    </row>
    <row r="29" spans="1:11" ht="95.1" customHeight="1" x14ac:dyDescent="0.3">
      <c r="A29" s="16"/>
      <c r="B29" s="47" t="str">
        <f>Avis!A9</f>
        <v>BEN SALEM</v>
      </c>
      <c r="C29" s="48" t="str">
        <f>Avis!B9</f>
        <v>Bilel</v>
      </c>
      <c r="D29" s="46"/>
      <c r="E29" s="46"/>
      <c r="F29" s="45"/>
      <c r="G29" s="45"/>
    </row>
    <row r="30" spans="1:11" ht="95.1" customHeight="1" x14ac:dyDescent="0.3">
      <c r="A30" s="16"/>
      <c r="B30" s="47" t="str">
        <f>Avis!A12</f>
        <v>BOUKTHIR</v>
      </c>
      <c r="C30" s="48" t="str">
        <f>Avis!B12</f>
        <v>Manel</v>
      </c>
      <c r="D30" s="46"/>
      <c r="E30" s="46"/>
      <c r="F30" s="45"/>
      <c r="G30" s="45"/>
    </row>
    <row r="31" spans="1:11" ht="95.1" customHeight="1" x14ac:dyDescent="0.3">
      <c r="A31" s="17"/>
      <c r="B31" s="47" t="str">
        <f>Avis!A19</f>
        <v>GHARBI</v>
      </c>
      <c r="C31" s="48" t="str">
        <f>Avis!B19</f>
        <v>Hibat Allah</v>
      </c>
      <c r="D31" s="46"/>
      <c r="E31" s="46"/>
      <c r="F31" s="45"/>
      <c r="G31" s="45"/>
    </row>
    <row r="32" spans="1:11" ht="95.1" customHeight="1" x14ac:dyDescent="0.3">
      <c r="A32" s="16"/>
      <c r="B32" s="47" t="str">
        <f>Avis!A27</f>
        <v>KORBI</v>
      </c>
      <c r="C32" s="48" t="str">
        <f>Avis!B27</f>
        <v xml:space="preserve">Montassar </v>
      </c>
      <c r="D32" s="46"/>
      <c r="E32" s="46"/>
      <c r="F32" s="45"/>
      <c r="G32" s="45"/>
    </row>
    <row r="33" spans="1:7" ht="95.1" customHeight="1" x14ac:dyDescent="0.3">
      <c r="A33" s="16"/>
      <c r="B33" s="47" t="str">
        <f>Avis!A30</f>
        <v>NASRI</v>
      </c>
      <c r="C33" s="48" t="str">
        <f>Avis!B30</f>
        <v xml:space="preserve">Bilel </v>
      </c>
      <c r="D33" s="46"/>
      <c r="E33" s="46"/>
      <c r="F33" s="45"/>
      <c r="G33" s="45"/>
    </row>
  </sheetData>
  <sortState ref="A3:E32">
    <sortCondition ref="D3:D32"/>
    <sortCondition ref="B3:B32"/>
  </sortState>
  <mergeCells count="1">
    <mergeCell ref="H2:I2"/>
  </mergeCells>
  <conditionalFormatting sqref="J4">
    <cfRule type="cellIs" dxfId="7" priority="7" operator="equal">
      <formula>"Non"</formula>
    </cfRule>
    <cfRule type="cellIs" dxfId="6" priority="8" operator="equal">
      <formula>"Oui"</formula>
    </cfRule>
  </conditionalFormatting>
  <conditionalFormatting sqref="J5:J25">
    <cfRule type="cellIs" dxfId="5" priority="5" operator="equal">
      <formula>"Non"</formula>
    </cfRule>
    <cfRule type="cellIs" dxfId="4" priority="6" operator="equal">
      <formula>"Oui"</formula>
    </cfRule>
  </conditionalFormatting>
  <conditionalFormatting sqref="K9">
    <cfRule type="cellIs" dxfId="3" priority="3" operator="equal">
      <formula>"Non"</formula>
    </cfRule>
    <cfRule type="cellIs" dxfId="2" priority="4" operator="equal">
      <formula>"Oui"</formula>
    </cfRule>
  </conditionalFormatting>
  <conditionalFormatting sqref="K10">
    <cfRule type="cellIs" dxfId="1" priority="1" operator="equal">
      <formula>"Non"</formula>
    </cfRule>
    <cfRule type="cellIs" dxfId="0" priority="2" operator="equal">
      <formula>"Oui"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Avis</vt:lpstr>
      <vt:lpstr>Evaluation</vt:lpstr>
      <vt:lpstr>Notes</vt:lpstr>
      <vt:lpstr>Auditions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2006-09-12T15:06:44Z</dcterms:created>
  <dcterms:modified xsi:type="dcterms:W3CDTF">2015-06-18T15:10:07Z</dcterms:modified>
</cp:coreProperties>
</file>